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55" windowHeight="8640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J88" i="1" l="1"/>
  <c r="J87" i="1"/>
  <c r="V32" i="1"/>
  <c r="V59" i="1"/>
  <c r="V60" i="1"/>
  <c r="U39" i="1"/>
  <c r="U41" i="1"/>
  <c r="U42" i="1"/>
  <c r="U49" i="1"/>
  <c r="V39" i="1"/>
  <c r="V41" i="1"/>
  <c r="V42" i="1"/>
  <c r="V49" i="1"/>
  <c r="V80" i="1"/>
  <c r="U80" i="1"/>
  <c r="U68" i="1"/>
  <c r="V68" i="1" s="1"/>
  <c r="U18" i="1"/>
  <c r="J18" i="1" s="1"/>
  <c r="V87" i="1"/>
  <c r="U86" i="1"/>
  <c r="V86" i="1" s="1"/>
  <c r="U65" i="1"/>
  <c r="V65" i="1" s="1"/>
  <c r="U67" i="1"/>
  <c r="V67" i="1" s="1"/>
  <c r="E13" i="2"/>
  <c r="E9" i="2"/>
  <c r="E4" i="2"/>
  <c r="E3" i="2"/>
  <c r="B32" i="2"/>
  <c r="V12" i="1"/>
  <c r="V33" i="1"/>
  <c r="U79" i="1"/>
  <c r="V79" i="1" s="1"/>
  <c r="J33" i="1"/>
  <c r="I52" i="1"/>
  <c r="J12" i="1"/>
  <c r="U27" i="1"/>
  <c r="J27" i="1" s="1"/>
  <c r="U28" i="1"/>
  <c r="V28" i="1" s="1"/>
  <c r="U30" i="1"/>
  <c r="V30" i="1" s="1"/>
  <c r="U51" i="1"/>
  <c r="V51" i="1" s="1"/>
  <c r="G52" i="1"/>
  <c r="H52" i="1"/>
  <c r="U37" i="1"/>
  <c r="V37" i="1" s="1"/>
  <c r="U10" i="1"/>
  <c r="V10" i="1" s="1"/>
  <c r="U8" i="1"/>
  <c r="V8" i="1" s="1"/>
  <c r="U26" i="1"/>
  <c r="U29" i="1"/>
  <c r="J29" i="1" s="1"/>
  <c r="U31" i="1"/>
  <c r="V31" i="1" s="1"/>
  <c r="U35" i="1"/>
  <c r="V35" i="1" s="1"/>
  <c r="J25" i="1"/>
  <c r="U24" i="1"/>
  <c r="J24" i="1" s="1"/>
  <c r="L91" i="1"/>
  <c r="G91" i="1"/>
  <c r="I91" i="1"/>
  <c r="H91" i="1"/>
  <c r="I73" i="1"/>
  <c r="H73" i="1"/>
  <c r="U90" i="1"/>
  <c r="J90" i="1" s="1"/>
  <c r="U81" i="1"/>
  <c r="V81" i="1" s="1"/>
  <c r="U89" i="1"/>
  <c r="J89" i="1" s="1"/>
  <c r="U78" i="1"/>
  <c r="J78" i="1" s="1"/>
  <c r="U58" i="1"/>
  <c r="J58" i="1" s="1"/>
  <c r="U64" i="1"/>
  <c r="J64" i="1" s="1"/>
  <c r="U66" i="1"/>
  <c r="J66" i="1" s="1"/>
  <c r="U69" i="1"/>
  <c r="V69" i="1" s="1"/>
  <c r="U70" i="1"/>
  <c r="J70" i="1" s="1"/>
  <c r="U71" i="1"/>
  <c r="V71" i="1" s="1"/>
  <c r="U72" i="1"/>
  <c r="V72" i="1" s="1"/>
  <c r="U57" i="1"/>
  <c r="V57" i="1" s="1"/>
  <c r="U23" i="1"/>
  <c r="V23" i="1" s="1"/>
  <c r="U22" i="1"/>
  <c r="V22" i="1" s="1"/>
  <c r="U21" i="1"/>
  <c r="V21" i="1" s="1"/>
  <c r="U20" i="1"/>
  <c r="V20" i="1" s="1"/>
  <c r="U19" i="1"/>
  <c r="V19" i="1" s="1"/>
  <c r="U17" i="1"/>
  <c r="V17" i="1" s="1"/>
  <c r="U16" i="1"/>
  <c r="V16" i="1" s="1"/>
  <c r="U15" i="1"/>
  <c r="U14" i="1"/>
  <c r="V14" i="1" s="1"/>
  <c r="U13" i="1"/>
  <c r="J13" i="1" s="1"/>
  <c r="U11" i="1"/>
  <c r="V11" i="1" s="1"/>
  <c r="U7" i="1"/>
  <c r="J7" i="1" s="1"/>
  <c r="L52" i="1"/>
  <c r="L73" i="1"/>
  <c r="M73" i="1"/>
  <c r="N73" i="1"/>
  <c r="O73" i="1"/>
  <c r="U9" i="1"/>
  <c r="V9" i="1" s="1"/>
  <c r="V66" i="1"/>
  <c r="J37" i="1"/>
  <c r="J8" i="1"/>
  <c r="U6" i="1"/>
  <c r="J6" i="1" s="1"/>
  <c r="J57" i="1"/>
  <c r="J15" i="1"/>
  <c r="J20" i="1"/>
  <c r="J26" i="1"/>
  <c r="V89" i="1"/>
  <c r="V29" i="1"/>
  <c r="V27" i="1"/>
  <c r="V25" i="1"/>
  <c r="J32" i="1"/>
  <c r="J10" i="1" l="1"/>
  <c r="J51" i="1"/>
  <c r="J31" i="1"/>
  <c r="J35" i="1"/>
  <c r="J68" i="1"/>
  <c r="J67" i="1"/>
  <c r="V64" i="1"/>
  <c r="J9" i="1"/>
  <c r="J17" i="1"/>
  <c r="J79" i="1"/>
  <c r="G93" i="1"/>
  <c r="J11" i="1"/>
  <c r="I93" i="1"/>
  <c r="V90" i="1"/>
  <c r="J14" i="1"/>
  <c r="V70" i="1"/>
  <c r="J71" i="1"/>
  <c r="J72" i="1"/>
  <c r="V78" i="1"/>
  <c r="V91" i="1" s="1"/>
  <c r="V58" i="1"/>
  <c r="L93" i="1"/>
  <c r="J65" i="1"/>
  <c r="H93" i="1"/>
  <c r="U52" i="1"/>
  <c r="J30" i="1"/>
  <c r="J81" i="1"/>
  <c r="J28" i="1"/>
  <c r="V52" i="1"/>
  <c r="J21" i="1"/>
  <c r="J23" i="1"/>
  <c r="J19" i="1"/>
  <c r="J16" i="1"/>
  <c r="U91" i="1"/>
  <c r="U73" i="1"/>
  <c r="J22" i="1"/>
  <c r="J86" i="1"/>
  <c r="V73" i="1" l="1"/>
  <c r="V93" i="1" s="1"/>
  <c r="U93" i="1"/>
</calcChain>
</file>

<file path=xl/sharedStrings.xml><?xml version="1.0" encoding="utf-8"?>
<sst xmlns="http://schemas.openxmlformats.org/spreadsheetml/2006/main" count="448" uniqueCount="274">
  <si>
    <t>رقم العطاء</t>
  </si>
  <si>
    <t>المشروع</t>
  </si>
  <si>
    <t>المقاول</t>
  </si>
  <si>
    <t>مدة التنفيذ</t>
  </si>
  <si>
    <t>تاريخ امر المباشره</t>
  </si>
  <si>
    <t>تاريخ الانتهاء المتوقع</t>
  </si>
  <si>
    <t>قيمة المشروع</t>
  </si>
  <si>
    <t>نسبة الانجاز</t>
  </si>
  <si>
    <t>الاوامر التغييريه</t>
  </si>
  <si>
    <t>30 يوم</t>
  </si>
  <si>
    <t>الانفاق حتى تاريخه</t>
  </si>
  <si>
    <t>30يوم</t>
  </si>
  <si>
    <t xml:space="preserve">القيمه المقدره </t>
  </si>
  <si>
    <t xml:space="preserve">30 يوم </t>
  </si>
  <si>
    <t>365 يوم</t>
  </si>
  <si>
    <t>لوازم 7/2010</t>
  </si>
  <si>
    <t>شراء وتوريد حاويات بلاستيكيه</t>
  </si>
  <si>
    <t>مؤسسة الماجد للصناعه</t>
  </si>
  <si>
    <t>لوازم 4/2010</t>
  </si>
  <si>
    <t xml:space="preserve">شراء وتوريد ضاغطة نفايات </t>
  </si>
  <si>
    <t>شركة غالب البشارات وشركاه</t>
  </si>
  <si>
    <t>120 يوم</t>
  </si>
  <si>
    <t>150 يوم</t>
  </si>
  <si>
    <t>21/7/2010</t>
  </si>
  <si>
    <t>م خ 6/2010</t>
  </si>
  <si>
    <t>طريق المؤسسه- وسط البلد</t>
  </si>
  <si>
    <t>شركة محمد النوافله وشركاه</t>
  </si>
  <si>
    <t>شارع الملك عبدالله/دلاغة</t>
  </si>
  <si>
    <t>م خ 15/2010</t>
  </si>
  <si>
    <t>شركة زيد هلالات وشركاه</t>
  </si>
  <si>
    <t>5 اشهر</t>
  </si>
  <si>
    <t>م خ 12/2010</t>
  </si>
  <si>
    <t>اعادة انشاء طريق السراب</t>
  </si>
  <si>
    <t>شركة صبري خشان وشركاه</t>
  </si>
  <si>
    <t xml:space="preserve">120 يوم </t>
  </si>
  <si>
    <t xml:space="preserve"> م خ 21/2010</t>
  </si>
  <si>
    <t>اعادة انشاء طريق البرادايس</t>
  </si>
  <si>
    <t>بوابات الدخول الالكترونية وإصدار التذاكر</t>
  </si>
  <si>
    <t>مركز العامه لتطوير  البرمجيات</t>
  </si>
  <si>
    <t>90يوم</t>
  </si>
  <si>
    <t xml:space="preserve">3 مراحل </t>
  </si>
  <si>
    <t>3.6+4.419%</t>
  </si>
  <si>
    <t>م خ 8/2010</t>
  </si>
  <si>
    <t>تثبيت الصخور في المحميه</t>
  </si>
  <si>
    <t>المنشار الماسي للمقاولات</t>
  </si>
  <si>
    <t>100يوم</t>
  </si>
  <si>
    <t>م خ 22/2010</t>
  </si>
  <si>
    <t>انشاء حمامات في المحميه</t>
  </si>
  <si>
    <t xml:space="preserve">مؤسسة الاعمال العربيه </t>
  </si>
  <si>
    <t>15/10/2010</t>
  </si>
  <si>
    <t>15/2/2011</t>
  </si>
  <si>
    <t>م خ 16/2010</t>
  </si>
  <si>
    <t>شركة تحرير للمقاولات</t>
  </si>
  <si>
    <t xml:space="preserve">45 يوم </t>
  </si>
  <si>
    <t>28/9/2010</t>
  </si>
  <si>
    <t>م خ 18/2010</t>
  </si>
  <si>
    <t xml:space="preserve">تصميم الطريق الخلفي ودراسة الاثر البيئي </t>
  </si>
  <si>
    <t>المستشار للهندسه</t>
  </si>
  <si>
    <t>70 يوم</t>
  </si>
  <si>
    <t>19/9/2010</t>
  </si>
  <si>
    <t>شراء وتوريد ورق اصدار التذاكر</t>
  </si>
  <si>
    <t>27/6/2010</t>
  </si>
  <si>
    <t>27/12/2010</t>
  </si>
  <si>
    <t>م خ 17/2010</t>
  </si>
  <si>
    <t xml:space="preserve">نظافة البترا الاثريه </t>
  </si>
  <si>
    <t xml:space="preserve">مؤسسه عبد الله المعابره </t>
  </si>
  <si>
    <t>31/7/2011</t>
  </si>
  <si>
    <t>استدراج عروض</t>
  </si>
  <si>
    <t>الاشراف على عطاء حمامات البتراء</t>
  </si>
  <si>
    <t>م خ 9/2010</t>
  </si>
  <si>
    <t>المخطط الشمولي</t>
  </si>
  <si>
    <t>ATC Consultant</t>
  </si>
  <si>
    <t xml:space="preserve">252 يوم </t>
  </si>
  <si>
    <t>8 اشهر</t>
  </si>
  <si>
    <t>اللوازم</t>
  </si>
  <si>
    <t>سبيل الهندسه</t>
  </si>
  <si>
    <t>27/10/2010</t>
  </si>
  <si>
    <t>27/2/2011</t>
  </si>
  <si>
    <t>م خ 29/2010</t>
  </si>
  <si>
    <t>م خ 28/2010</t>
  </si>
  <si>
    <t>تصريف مياه الامطار</t>
  </si>
  <si>
    <t>180يوم</t>
  </si>
  <si>
    <t>شركة طويلان للمقاولات</t>
  </si>
  <si>
    <t>تلزيم</t>
  </si>
  <si>
    <t>حمامات ساحة مركز الزوار</t>
  </si>
  <si>
    <t>تحسين مركز الزوار</t>
  </si>
  <si>
    <t>شركة قحطان حدادين وشركاه</t>
  </si>
  <si>
    <t>صيانة وتنظيف بئر العرايس</t>
  </si>
  <si>
    <t>استكمال اعمال ربط الشارع البديل/وسط البلد</t>
  </si>
  <si>
    <t xml:space="preserve"> م. خ 23/ 2010</t>
  </si>
  <si>
    <t>م. خ 20 /2010</t>
  </si>
  <si>
    <t>انشاء جدران استنادية - وادي موسى</t>
  </si>
  <si>
    <t>شركة منصور عيسى العقايلة</t>
  </si>
  <si>
    <t>90 يوماً</t>
  </si>
  <si>
    <t xml:space="preserve">م. خ 1/ 2011 </t>
  </si>
  <si>
    <t>خلطات اسفلتية</t>
  </si>
  <si>
    <t>شركة المزار</t>
  </si>
  <si>
    <t>م. خ 19 /2010</t>
  </si>
  <si>
    <t xml:space="preserve">عطاءات الاشغال </t>
  </si>
  <si>
    <t>استدراج العروض</t>
  </si>
  <si>
    <t>م . خ 4 /2010</t>
  </si>
  <si>
    <t xml:space="preserve">اللوازم </t>
  </si>
  <si>
    <t>شركة البدور وشركاه</t>
  </si>
  <si>
    <t>14/12/2010</t>
  </si>
  <si>
    <t>م. خ 4 / 2011</t>
  </si>
  <si>
    <t>مشروع توسعة شارع المدينة الحرفية</t>
  </si>
  <si>
    <t>م. خ 3 / 2011</t>
  </si>
  <si>
    <t>جدران الاستنادية / الطيبة والراجف</t>
  </si>
  <si>
    <t>لوازم 7 /2011</t>
  </si>
  <si>
    <t xml:space="preserve">مشروع شراء وتوريد تنك مياه </t>
  </si>
  <si>
    <t>جدران استناديه/وادي موسى</t>
  </si>
  <si>
    <t>شركة منصور العقايله</t>
  </si>
  <si>
    <t>23/2/2011</t>
  </si>
  <si>
    <t>23/3/2011</t>
  </si>
  <si>
    <t>14/1/2011</t>
  </si>
  <si>
    <t>م خ 35/2010</t>
  </si>
  <si>
    <t>جدران استناديه</t>
  </si>
  <si>
    <t>شركة محمد خليل القيسي</t>
  </si>
  <si>
    <t>31/6/2011</t>
  </si>
  <si>
    <t>مشروع بركة السراب</t>
  </si>
  <si>
    <t>م خ 2/2011</t>
  </si>
  <si>
    <t>مشروع شارع القراره</t>
  </si>
  <si>
    <t>لوازم 6/2011</t>
  </si>
  <si>
    <t>شراء وتوريد مبيدات حشريه</t>
  </si>
  <si>
    <t>لوازم 1/2011</t>
  </si>
  <si>
    <t>شراء حاويات</t>
  </si>
  <si>
    <t>لوازم 4/2011</t>
  </si>
  <si>
    <t>انشاء موقع الكتروني</t>
  </si>
  <si>
    <t>الصدى للتكنولوجيا</t>
  </si>
  <si>
    <t>س . ع 6/2011</t>
  </si>
  <si>
    <t>نظام شؤون الموظفين المحوسب</t>
  </si>
  <si>
    <t>شراء وتوريد لوازم حداده</t>
  </si>
  <si>
    <t xml:space="preserve">مؤسسة البرق </t>
  </si>
  <si>
    <t xml:space="preserve">قيمة الاوامر </t>
  </si>
  <si>
    <t>المتبقي من العطاء</t>
  </si>
  <si>
    <t>اجمالي العطاءات واللوازم والعروض</t>
  </si>
  <si>
    <t>الطرح +التغييري</t>
  </si>
  <si>
    <t>الطرح+التغييري</t>
  </si>
  <si>
    <t>الطرح +التغيري</t>
  </si>
  <si>
    <t>.</t>
  </si>
  <si>
    <t>محمد يوسف الشباطات</t>
  </si>
  <si>
    <t>سمير خشان وشركاه</t>
  </si>
  <si>
    <t>جدران استنادية /وادي موسى</t>
  </si>
  <si>
    <t>محمد خليل القيسي</t>
  </si>
  <si>
    <t>عمر مرعي كريشان</t>
  </si>
  <si>
    <t>لوازم 9/2010</t>
  </si>
  <si>
    <t>توريد حاويات معدنية</t>
  </si>
  <si>
    <t>شركة الماجد</t>
  </si>
  <si>
    <t>انشاء خزان ماء الببئة</t>
  </si>
  <si>
    <t>شركة الشواهد الاردنية</t>
  </si>
  <si>
    <t>مركز العامه لتطوير البرمجيات</t>
  </si>
  <si>
    <t xml:space="preserve">انشاء نافوره </t>
  </si>
  <si>
    <t>شراء وتوريد اجهزة حاسوب</t>
  </si>
  <si>
    <t>لوازم 9/2011</t>
  </si>
  <si>
    <t>شراء وتوريد سيارة اسعاف</t>
  </si>
  <si>
    <t>لوازم 10/2011</t>
  </si>
  <si>
    <t>انشاء مختبر الحاسوب</t>
  </si>
  <si>
    <t>م خ 7/2011</t>
  </si>
  <si>
    <t>اعادة تحسين شارع النوافله</t>
  </si>
  <si>
    <t>م خ 8/2011</t>
  </si>
  <si>
    <t>اعداد تصاميم مركز الزوار</t>
  </si>
  <si>
    <t>م خ 6/2011</t>
  </si>
  <si>
    <t>تحسين شارع المدرسه الثانويه</t>
  </si>
  <si>
    <t>13/2/2011</t>
  </si>
  <si>
    <t>طرح 3 شركات</t>
  </si>
  <si>
    <t>لجنه فنيه</t>
  </si>
  <si>
    <t>م خ 9/2011</t>
  </si>
  <si>
    <t>مشروع نظافة البترا 2012</t>
  </si>
  <si>
    <t>س . ع 7/2011</t>
  </si>
  <si>
    <t>حفره امتصاصيه وجدران دبش</t>
  </si>
  <si>
    <t>س . ع 8/2011</t>
  </si>
  <si>
    <t>ميدان عيد العلايا</t>
  </si>
  <si>
    <t>م خ 10/2011</t>
  </si>
  <si>
    <t xml:space="preserve">فتح شوارع ام صيحون والنوافله </t>
  </si>
  <si>
    <t>جدار النوافله - دبش وباطون</t>
  </si>
  <si>
    <t>ارصفه وكندرين/وادي موسى والعمارين</t>
  </si>
  <si>
    <t>شركة سميري خشان وشركاه</t>
  </si>
  <si>
    <t>م خ 33/2010</t>
  </si>
  <si>
    <t>المجموع</t>
  </si>
  <si>
    <t>المبلغ المتبقي</t>
  </si>
  <si>
    <t>الماده التي يصرف عليها</t>
  </si>
  <si>
    <t>المرصود على الماده لتاريخ 7/9/2011</t>
  </si>
  <si>
    <t>508/66</t>
  </si>
  <si>
    <t>508/1</t>
  </si>
  <si>
    <t>508/26</t>
  </si>
  <si>
    <t>512/9</t>
  </si>
  <si>
    <t>504/15</t>
  </si>
  <si>
    <t>508/15</t>
  </si>
  <si>
    <t xml:space="preserve">قيد الطرح </t>
  </si>
  <si>
    <t>510/1</t>
  </si>
  <si>
    <t>506/1</t>
  </si>
  <si>
    <t>505/1</t>
  </si>
  <si>
    <t>الاجمالي المراد صرفه</t>
  </si>
  <si>
    <t>508/15/5</t>
  </si>
  <si>
    <t>508/157</t>
  </si>
  <si>
    <t>شركه محمد يوسف الشباطات</t>
  </si>
  <si>
    <t>ميديا سنتر</t>
  </si>
  <si>
    <t>المتكامله للتجهيزات</t>
  </si>
  <si>
    <t>مؤسسه احمد الغنيمات</t>
  </si>
  <si>
    <t>ر.ق.العطاءات</t>
  </si>
  <si>
    <t>المدقق المالي</t>
  </si>
  <si>
    <t>المدير المالي</t>
  </si>
  <si>
    <t xml:space="preserve">مؤسسة عبد الله المعابره </t>
  </si>
  <si>
    <t>120يوم</t>
  </si>
  <si>
    <t>الغاء</t>
  </si>
  <si>
    <t>لوازم 11/2011</t>
  </si>
  <si>
    <t>توريد وشراء دهان واجهات</t>
  </si>
  <si>
    <t>شركة سايبس للدهانات</t>
  </si>
  <si>
    <t>90 يوم</t>
  </si>
  <si>
    <t>م خ 11/2011</t>
  </si>
  <si>
    <t>تسوية ارض الطاقه البديله</t>
  </si>
  <si>
    <t>م خ 12/2011</t>
  </si>
  <si>
    <t>مشروع جسر النوافله</t>
  </si>
  <si>
    <t>م خ 13/2011</t>
  </si>
  <si>
    <t>فتوحات شوارع الطيبه ودلاغه</t>
  </si>
  <si>
    <t>150يوم</t>
  </si>
  <si>
    <t>خلطه اسفلتيه لشارع بيت زمان</t>
  </si>
  <si>
    <t>شركة المزار للمقاولات</t>
  </si>
  <si>
    <t>مسابقه تصميم شعار</t>
  </si>
  <si>
    <t>14يوم</t>
  </si>
  <si>
    <t>لوازم 12/2011</t>
  </si>
  <si>
    <t>توريد وشراء حاويات معدنيه</t>
  </si>
  <si>
    <t>تجديد عقد صيانة السيرفر</t>
  </si>
  <si>
    <t>العامه للحاسبات والالكترونيات</t>
  </si>
  <si>
    <t>النبطي للحاسبات</t>
  </si>
  <si>
    <t>لجنة مشتريات</t>
  </si>
  <si>
    <t>*</t>
  </si>
  <si>
    <t>شركة بيطار</t>
  </si>
  <si>
    <t>استئجار جك همر</t>
  </si>
  <si>
    <t>محمد وحيد الطرابلسي</t>
  </si>
  <si>
    <t>11يوم</t>
  </si>
  <si>
    <t>مؤسسة عبد الرحيم العمري</t>
  </si>
  <si>
    <t>شركة عامر الشباطات</t>
  </si>
  <si>
    <t>لوازم 15/2011</t>
  </si>
  <si>
    <t>شراء وتوريد كانسات شوارع</t>
  </si>
  <si>
    <t>لوازم 13/2011</t>
  </si>
  <si>
    <t>اجهزة حاسوب وطابعة بلوتر</t>
  </si>
  <si>
    <t>م خ 14/2011</t>
  </si>
  <si>
    <t>صيانة حدائق</t>
  </si>
  <si>
    <t>تدريب موظفي النظم على الخوادم</t>
  </si>
  <si>
    <t>12يوم</t>
  </si>
  <si>
    <t>شركة موسى الشلبي</t>
  </si>
  <si>
    <t>نقل خط المياه في شارع النوافله</t>
  </si>
  <si>
    <t>صيانة خط مياه الشارع المنهار</t>
  </si>
  <si>
    <t xml:space="preserve">3ايام </t>
  </si>
  <si>
    <t>الاشراف على مركز زوار البتراء</t>
  </si>
  <si>
    <t xml:space="preserve">مكتب ميسم </t>
  </si>
  <si>
    <t>م خ 1/2012</t>
  </si>
  <si>
    <t>تصاميم بوابة البترا وقلاع اطوال</t>
  </si>
  <si>
    <t>استئجار ارض السوق الشعبي</t>
  </si>
  <si>
    <t>365يوم</t>
  </si>
  <si>
    <t>حواجز حمايه ( نيوجرسي )</t>
  </si>
  <si>
    <t>م خ 15/2011</t>
  </si>
  <si>
    <t>لوازم 16/2011</t>
  </si>
  <si>
    <t>حوسبة نظام رخص المهن</t>
  </si>
  <si>
    <t>شركة ابراج الجنوب للمقاولات</t>
  </si>
  <si>
    <t>اعادة طرح</t>
  </si>
  <si>
    <t>شركة عبد الهادي واخرون</t>
  </si>
  <si>
    <t xml:space="preserve">تكسير حجاره وازالة طمم </t>
  </si>
  <si>
    <t>صالح ضيف الله الرواضيه</t>
  </si>
  <si>
    <t>20ساعه</t>
  </si>
  <si>
    <t>لوازم 1/2012</t>
  </si>
  <si>
    <t>اصدار شهادات الزوار</t>
  </si>
  <si>
    <t>60يوم</t>
  </si>
  <si>
    <t>لوازم 2/2012</t>
  </si>
  <si>
    <t>توريد ورق اصدار التذاكر</t>
  </si>
  <si>
    <t>معالجة المياه والصرف الصحي في شارع النوافله</t>
  </si>
  <si>
    <t>موسى الشلبي وشركاه</t>
  </si>
  <si>
    <t>لوازم 3/2012</t>
  </si>
  <si>
    <t>اتمتة امانة سر المجالس</t>
  </si>
  <si>
    <t>برنامج تقدم سير العمل للعطاءات والمناقصات قيد التنفيذ وحتى تاريخ 2012/3/8</t>
  </si>
  <si>
    <t>شركة الصدى للتكنولوجيا</t>
  </si>
  <si>
    <t>ترجمة مخرجات المخطط الشمولي</t>
  </si>
  <si>
    <t>جامعة الحسين بن طلال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</si>
</sst>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1" x14ac:knownFonts="1">
    <font>
      <sz val="10"/>
      <name val="Arial"/>
      <charset val="178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charset val="178"/>
    </font>
    <font>
      <sz val="1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3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4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 readingOrder="2"/>
    </xf>
    <xf numFmtId="9" fontId="7" fillId="2" borderId="1" xfId="1" applyNumberFormat="1" applyFont="1" applyFill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 readingOrder="2"/>
    </xf>
    <xf numFmtId="0" fontId="7" fillId="0" borderId="1" xfId="1" applyFont="1" applyBorder="1" applyAlignment="1">
      <alignment horizontal="center" vertical="center"/>
    </xf>
    <xf numFmtId="0" fontId="8" fillId="2" borderId="2" xfId="1" applyFont="1" applyFill="1" applyBorder="1" applyAlignment="1">
      <alignment vertical="center" wrapText="1" readingOrder="2"/>
    </xf>
    <xf numFmtId="0" fontId="8" fillId="0" borderId="2" xfId="1" applyFont="1" applyBorder="1" applyAlignment="1">
      <alignment vertical="center" wrapText="1" readingOrder="2"/>
    </xf>
    <xf numFmtId="0" fontId="7" fillId="2" borderId="2" xfId="1" applyNumberFormat="1" applyFont="1" applyFill="1" applyBorder="1" applyAlignment="1">
      <alignment horizontal="center" vertical="center" wrapText="1" readingOrder="2"/>
    </xf>
    <xf numFmtId="9" fontId="7" fillId="2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readingOrder="2"/>
    </xf>
    <xf numFmtId="0" fontId="7" fillId="0" borderId="3" xfId="1" applyNumberFormat="1" applyFont="1" applyBorder="1" applyAlignment="1">
      <alignment horizontal="center" vertical="center"/>
    </xf>
    <xf numFmtId="0" fontId="7" fillId="0" borderId="1" xfId="1" applyFont="1" applyBorder="1" applyAlignment="1"/>
    <xf numFmtId="164" fontId="7" fillId="0" borderId="1" xfId="1" applyNumberFormat="1" applyFont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 wrapText="1" readingOrder="2"/>
    </xf>
    <xf numFmtId="0" fontId="7" fillId="2" borderId="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4" fontId="8" fillId="0" borderId="2" xfId="1" applyNumberFormat="1" applyFont="1" applyBorder="1" applyAlignment="1">
      <alignment horizontal="center" vertical="center" wrapText="1" readingOrder="2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14" fontId="9" fillId="0" borderId="2" xfId="1" applyNumberFormat="1" applyFont="1" applyBorder="1" applyAlignment="1">
      <alignment horizontal="center" vertical="center"/>
    </xf>
    <xf numFmtId="0" fontId="9" fillId="0" borderId="1" xfId="1" applyFont="1" applyBorder="1" applyAlignment="1"/>
    <xf numFmtId="9" fontId="3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9" fontId="3" fillId="3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9" fontId="11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NumberFormat="1" applyFont="1"/>
    <xf numFmtId="0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7" fillId="0" borderId="1" xfId="1" applyNumberFormat="1" applyFont="1" applyBorder="1" applyAlignment="1">
      <alignment horizontal="center" vertical="center"/>
    </xf>
    <xf numFmtId="9" fontId="3" fillId="0" borderId="4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14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4" fontId="9" fillId="0" borderId="6" xfId="1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/>
    <xf numFmtId="0" fontId="6" fillId="5" borderId="0" xfId="0" applyFont="1" applyFill="1"/>
    <xf numFmtId="0" fontId="12" fillId="5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14" fillId="6" borderId="5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6" fillId="6" borderId="4" xfId="1" applyNumberFormat="1" applyFont="1" applyFill="1" applyBorder="1" applyAlignment="1">
      <alignment horizontal="center" vertical="center"/>
    </xf>
    <xf numFmtId="0" fontId="6" fillId="6" borderId="1" xfId="1" applyNumberFormat="1" applyFont="1" applyFill="1" applyBorder="1" applyAlignment="1">
      <alignment horizontal="center" vertical="center"/>
    </xf>
    <xf numFmtId="0" fontId="6" fillId="6" borderId="1" xfId="1" applyNumberFormat="1" applyFont="1" applyFill="1" applyBorder="1" applyAlignment="1">
      <alignment horizontal="center" vertical="center" wrapText="1"/>
    </xf>
    <xf numFmtId="9" fontId="6" fillId="6" borderId="1" xfId="1" applyNumberFormat="1" applyFont="1" applyFill="1" applyBorder="1" applyAlignment="1">
      <alignment horizontal="center" vertical="center"/>
    </xf>
    <xf numFmtId="9" fontId="3" fillId="6" borderId="1" xfId="1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/>
    <xf numFmtId="0" fontId="3" fillId="6" borderId="4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5" xfId="1" applyNumberFormat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164" fontId="12" fillId="7" borderId="1" xfId="0" applyNumberFormat="1" applyFont="1" applyFill="1" applyBorder="1"/>
    <xf numFmtId="0" fontId="9" fillId="8" borderId="1" xfId="1" applyFont="1" applyFill="1" applyBorder="1" applyAlignment="1">
      <alignment horizontal="center" vertical="center"/>
    </xf>
    <xf numFmtId="0" fontId="7" fillId="8" borderId="4" xfId="1" applyNumberFormat="1" applyFont="1" applyFill="1" applyBorder="1" applyAlignment="1">
      <alignment horizontal="center" vertical="center"/>
    </xf>
    <xf numFmtId="9" fontId="3" fillId="8" borderId="1" xfId="1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0" fontId="7" fillId="8" borderId="1" xfId="1" applyNumberFormat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164" fontId="7" fillId="8" borderId="1" xfId="1" applyNumberFormat="1" applyFont="1" applyFill="1" applyBorder="1" applyAlignment="1">
      <alignment horizontal="center" vertical="center"/>
    </xf>
    <xf numFmtId="9" fontId="7" fillId="8" borderId="2" xfId="1" applyNumberFormat="1" applyFont="1" applyFill="1" applyBorder="1" applyAlignment="1">
      <alignment horizontal="center" vertical="center"/>
    </xf>
    <xf numFmtId="9" fontId="3" fillId="8" borderId="4" xfId="1" applyNumberFormat="1" applyFont="1" applyFill="1" applyBorder="1" applyAlignment="1">
      <alignment horizontal="center" vertical="center"/>
    </xf>
    <xf numFmtId="164" fontId="9" fillId="8" borderId="4" xfId="1" applyNumberFormat="1" applyFont="1" applyFill="1" applyBorder="1" applyAlignment="1">
      <alignment horizontal="center" vertical="center"/>
    </xf>
    <xf numFmtId="164" fontId="3" fillId="8" borderId="7" xfId="1" applyNumberFormat="1" applyFont="1" applyFill="1" applyBorder="1" applyAlignment="1">
      <alignment horizontal="center" vertical="center"/>
    </xf>
    <xf numFmtId="0" fontId="7" fillId="8" borderId="5" xfId="1" applyFont="1" applyFill="1" applyBorder="1" applyAlignment="1">
      <alignment vertical="center"/>
    </xf>
    <xf numFmtId="0" fontId="9" fillId="8" borderId="1" xfId="1" applyFont="1" applyFill="1" applyBorder="1" applyAlignment="1">
      <alignment horizontal="center"/>
    </xf>
    <xf numFmtId="0" fontId="6" fillId="8" borderId="1" xfId="1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/>
    <xf numFmtId="14" fontId="9" fillId="11" borderId="1" xfId="1" applyNumberFormat="1" applyFont="1" applyFill="1" applyBorder="1" applyAlignment="1">
      <alignment horizontal="center" vertical="center"/>
    </xf>
    <xf numFmtId="9" fontId="7" fillId="11" borderId="1" xfId="1" applyNumberFormat="1" applyFont="1" applyFill="1" applyBorder="1" applyAlignment="1">
      <alignment horizontal="center" vertical="center"/>
    </xf>
    <xf numFmtId="9" fontId="3" fillId="11" borderId="1" xfId="1" applyNumberFormat="1" applyFont="1" applyFill="1" applyBorder="1" applyAlignment="1">
      <alignment horizontal="center" vertical="center"/>
    </xf>
    <xf numFmtId="164" fontId="9" fillId="11" borderId="1" xfId="1" applyNumberFormat="1" applyFont="1" applyFill="1" applyBorder="1" applyAlignment="1">
      <alignment horizontal="center" vertical="center"/>
    </xf>
    <xf numFmtId="164" fontId="3" fillId="11" borderId="1" xfId="1" applyNumberFormat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vertical="center" wrapText="1" readingOrder="2"/>
    </xf>
    <xf numFmtId="14" fontId="9" fillId="11" borderId="2" xfId="1" applyNumberFormat="1" applyFont="1" applyFill="1" applyBorder="1" applyAlignment="1">
      <alignment horizontal="center" vertical="center"/>
    </xf>
    <xf numFmtId="0" fontId="7" fillId="11" borderId="3" xfId="1" applyNumberFormat="1" applyFont="1" applyFill="1" applyBorder="1" applyAlignment="1">
      <alignment horizontal="center" vertical="center"/>
    </xf>
    <xf numFmtId="0" fontId="7" fillId="11" borderId="2" xfId="1" applyNumberFormat="1" applyFont="1" applyFill="1" applyBorder="1" applyAlignment="1">
      <alignment horizontal="center" vertical="center" wrapText="1" readingOrder="2"/>
    </xf>
    <xf numFmtId="9" fontId="3" fillId="11" borderId="2" xfId="1" applyNumberFormat="1" applyFont="1" applyFill="1" applyBorder="1" applyAlignment="1">
      <alignment horizontal="center" vertical="center"/>
    </xf>
    <xf numFmtId="164" fontId="9" fillId="11" borderId="2" xfId="1" applyNumberFormat="1" applyFont="1" applyFill="1" applyBorder="1" applyAlignment="1">
      <alignment horizontal="center" vertical="center"/>
    </xf>
    <xf numFmtId="164" fontId="7" fillId="11" borderId="1" xfId="1" applyNumberFormat="1" applyFont="1" applyFill="1" applyBorder="1" applyAlignment="1">
      <alignment horizontal="center" vertical="center"/>
    </xf>
    <xf numFmtId="14" fontId="9" fillId="11" borderId="5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>
      <alignment horizontal="center" vertical="center"/>
    </xf>
    <xf numFmtId="0" fontId="7" fillId="11" borderId="1" xfId="1" applyNumberFormat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vertical="center"/>
    </xf>
    <xf numFmtId="164" fontId="7" fillId="12" borderId="1" xfId="1" applyNumberFormat="1" applyFont="1" applyFill="1" applyBorder="1" applyAlignment="1">
      <alignment horizontal="center" vertical="center"/>
    </xf>
    <xf numFmtId="14" fontId="9" fillId="12" borderId="5" xfId="1" applyNumberFormat="1" applyFont="1" applyFill="1" applyBorder="1" applyAlignment="1">
      <alignment horizontal="center" vertical="center"/>
    </xf>
    <xf numFmtId="14" fontId="9" fillId="12" borderId="1" xfId="1" applyNumberFormat="1" applyFont="1" applyFill="1" applyBorder="1" applyAlignment="1">
      <alignment horizontal="center" vertical="center"/>
    </xf>
    <xf numFmtId="0" fontId="7" fillId="12" borderId="4" xfId="1" applyNumberFormat="1" applyFont="1" applyFill="1" applyBorder="1" applyAlignment="1">
      <alignment horizontal="center" vertical="center" wrapText="1" readingOrder="2"/>
    </xf>
    <xf numFmtId="0" fontId="7" fillId="12" borderId="4" xfId="1" applyNumberFormat="1" applyFont="1" applyFill="1" applyBorder="1" applyAlignment="1">
      <alignment horizontal="center" vertical="center"/>
    </xf>
    <xf numFmtId="0" fontId="7" fillId="12" borderId="1" xfId="1" applyNumberFormat="1" applyFont="1" applyFill="1" applyBorder="1" applyAlignment="1">
      <alignment horizontal="center" vertical="center"/>
    </xf>
    <xf numFmtId="9" fontId="3" fillId="12" borderId="1" xfId="1" applyNumberFormat="1" applyFont="1" applyFill="1" applyBorder="1" applyAlignment="1">
      <alignment horizontal="center" vertical="center"/>
    </xf>
    <xf numFmtId="164" fontId="9" fillId="12" borderId="1" xfId="1" applyNumberFormat="1" applyFont="1" applyFill="1" applyBorder="1" applyAlignment="1">
      <alignment horizontal="center" vertical="center"/>
    </xf>
    <xf numFmtId="164" fontId="3" fillId="12" borderId="1" xfId="1" applyNumberFormat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/>
    </xf>
    <xf numFmtId="0" fontId="9" fillId="11" borderId="1" xfId="1" applyFont="1" applyFill="1" applyBorder="1" applyAlignment="1"/>
    <xf numFmtId="0" fontId="7" fillId="11" borderId="2" xfId="1" applyNumberFormat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/>
    </xf>
    <xf numFmtId="0" fontId="7" fillId="12" borderId="1" xfId="1" applyFont="1" applyFill="1" applyBorder="1" applyAlignment="1"/>
    <xf numFmtId="0" fontId="9" fillId="12" borderId="6" xfId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9" fontId="7" fillId="11" borderId="2" xfId="1" applyNumberFormat="1" applyFont="1" applyFill="1" applyBorder="1" applyAlignment="1">
      <alignment horizontal="center" vertical="center"/>
    </xf>
    <xf numFmtId="164" fontId="3" fillId="11" borderId="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2" fillId="0" borderId="0" xfId="0" applyFont="1"/>
    <xf numFmtId="0" fontId="7" fillId="0" borderId="2" xfId="1" applyFont="1" applyBorder="1" applyAlignment="1">
      <alignment vertical="center"/>
    </xf>
    <xf numFmtId="9" fontId="7" fillId="12" borderId="2" xfId="1" applyNumberFormat="1" applyFont="1" applyFill="1" applyBorder="1" applyAlignment="1">
      <alignment horizontal="center" vertical="center"/>
    </xf>
    <xf numFmtId="164" fontId="3" fillId="12" borderId="7" xfId="1" applyNumberFormat="1" applyFont="1" applyFill="1" applyBorder="1" applyAlignment="1">
      <alignment horizontal="center" vertical="center"/>
    </xf>
    <xf numFmtId="9" fontId="7" fillId="13" borderId="1" xfId="1" applyNumberFormat="1" applyFont="1" applyFill="1" applyBorder="1" applyAlignment="1">
      <alignment horizontal="center" vertical="center"/>
    </xf>
    <xf numFmtId="164" fontId="7" fillId="11" borderId="2" xfId="1" applyNumberFormat="1" applyFont="1" applyFill="1" applyBorder="1" applyAlignment="1">
      <alignment horizontal="center" vertical="center"/>
    </xf>
    <xf numFmtId="0" fontId="9" fillId="11" borderId="7" xfId="1" applyFont="1" applyFill="1" applyBorder="1" applyAlignment="1">
      <alignment horizontal="center" vertical="center"/>
    </xf>
    <xf numFmtId="0" fontId="9" fillId="11" borderId="2" xfId="1" applyFont="1" applyFill="1" applyBorder="1" applyAlignment="1">
      <alignment horizontal="center" vertical="center"/>
    </xf>
    <xf numFmtId="0" fontId="7" fillId="11" borderId="3" xfId="1" applyNumberFormat="1" applyFont="1" applyFill="1" applyBorder="1" applyAlignment="1">
      <alignment horizontal="center" vertical="center" wrapText="1" readingOrder="2"/>
    </xf>
    <xf numFmtId="0" fontId="9" fillId="0" borderId="0" xfId="0" applyFont="1"/>
    <xf numFmtId="0" fontId="7" fillId="14" borderId="4" xfId="1" applyNumberFormat="1" applyFont="1" applyFill="1" applyBorder="1" applyAlignment="1">
      <alignment horizontal="center" vertical="center"/>
    </xf>
    <xf numFmtId="0" fontId="6" fillId="11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top" wrapText="1" readingOrder="2"/>
    </xf>
    <xf numFmtId="164" fontId="8" fillId="0" borderId="2" xfId="1" applyNumberFormat="1" applyFont="1" applyBorder="1" applyAlignment="1">
      <alignment vertical="center" wrapText="1" readingOrder="2"/>
    </xf>
    <xf numFmtId="14" fontId="9" fillId="0" borderId="2" xfId="1" applyNumberFormat="1" applyFont="1" applyBorder="1" applyAlignment="1">
      <alignment vertical="center"/>
    </xf>
    <xf numFmtId="0" fontId="7" fillId="0" borderId="2" xfId="1" applyNumberFormat="1" applyFont="1" applyFill="1" applyBorder="1" applyAlignment="1">
      <alignment vertical="center" wrapText="1" readingOrder="2"/>
    </xf>
    <xf numFmtId="0" fontId="7" fillId="2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vertical="center"/>
    </xf>
    <xf numFmtId="9" fontId="3" fillId="0" borderId="2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9" fillId="11" borderId="2" xfId="1" applyFont="1" applyFill="1" applyBorder="1" applyAlignment="1">
      <alignment horizontal="center"/>
    </xf>
    <xf numFmtId="17" fontId="8" fillId="11" borderId="2" xfId="1" applyNumberFormat="1" applyFont="1" applyFill="1" applyBorder="1" applyAlignment="1">
      <alignment horizontal="center" vertical="center" wrapText="1" readingOrder="2"/>
    </xf>
    <xf numFmtId="14" fontId="13" fillId="11" borderId="7" xfId="1" applyNumberFormat="1" applyFont="1" applyFill="1" applyBorder="1" applyAlignment="1">
      <alignment horizontal="center" vertical="center" wrapText="1" readingOrder="1"/>
    </xf>
    <xf numFmtId="164" fontId="9" fillId="11" borderId="1" xfId="0" applyNumberFormat="1" applyFont="1" applyFill="1" applyBorder="1"/>
    <xf numFmtId="164" fontId="9" fillId="7" borderId="1" xfId="0" applyNumberFormat="1" applyFont="1" applyFill="1" applyBorder="1"/>
    <xf numFmtId="0" fontId="7" fillId="0" borderId="0" xfId="1" applyNumberFormat="1" applyFont="1"/>
    <xf numFmtId="0" fontId="7" fillId="0" borderId="0" xfId="1" applyNumberFormat="1" applyFont="1" applyAlignment="1">
      <alignment horizontal="center" vertical="center"/>
    </xf>
    <xf numFmtId="0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6" fillId="10" borderId="1" xfId="1" applyNumberFormat="1" applyFont="1" applyFill="1" applyBorder="1" applyAlignment="1">
      <alignment horizontal="center" vertical="center" textRotation="90"/>
    </xf>
    <xf numFmtId="0" fontId="6" fillId="6" borderId="1" xfId="1" applyFont="1" applyFill="1" applyBorder="1" applyAlignment="1">
      <alignment vertical="center"/>
    </xf>
    <xf numFmtId="164" fontId="6" fillId="6" borderId="1" xfId="1" applyNumberFormat="1" applyFont="1" applyFill="1" applyBorder="1" applyAlignment="1">
      <alignment horizontal="center" vertical="center" textRotation="90" readingOrder="2"/>
    </xf>
    <xf numFmtId="0" fontId="7" fillId="6" borderId="1" xfId="1" applyNumberFormat="1" applyFont="1" applyFill="1" applyBorder="1" applyAlignment="1">
      <alignment horizontal="center" vertical="center"/>
    </xf>
    <xf numFmtId="0" fontId="7" fillId="11" borderId="2" xfId="1" applyNumberFormat="1" applyFont="1" applyFill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12" borderId="0" xfId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0" borderId="7" xfId="1" applyFont="1" applyBorder="1" applyAlignment="1"/>
    <xf numFmtId="164" fontId="7" fillId="0" borderId="2" xfId="1" applyNumberFormat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9" fillId="0" borderId="7" xfId="1" applyFont="1" applyFill="1" applyBorder="1" applyAlignment="1"/>
    <xf numFmtId="0" fontId="7" fillId="0" borderId="2" xfId="1" applyNumberFormat="1" applyFont="1" applyBorder="1" applyAlignment="1">
      <alignment horizontal="center"/>
    </xf>
    <xf numFmtId="14" fontId="9" fillId="11" borderId="7" xfId="1" applyNumberFormat="1" applyFont="1" applyFill="1" applyBorder="1" applyAlignment="1">
      <alignment horizontal="center" vertical="center"/>
    </xf>
    <xf numFmtId="0" fontId="7" fillId="11" borderId="2" xfId="1" applyNumberFormat="1" applyFont="1" applyFill="1" applyBorder="1" applyAlignment="1">
      <alignment horizontal="center"/>
    </xf>
    <xf numFmtId="0" fontId="7" fillId="0" borderId="2" xfId="1" applyNumberFormat="1" applyFont="1" applyBorder="1" applyAlignment="1"/>
    <xf numFmtId="0" fontId="7" fillId="0" borderId="1" xfId="1" applyNumberFormat="1" applyFont="1" applyBorder="1" applyAlignment="1">
      <alignment horizontal="center"/>
    </xf>
    <xf numFmtId="164" fontId="9" fillId="0" borderId="0" xfId="0" applyNumberFormat="1" applyFont="1"/>
    <xf numFmtId="0" fontId="9" fillId="0" borderId="5" xfId="1" applyFont="1" applyBorder="1" applyAlignment="1"/>
    <xf numFmtId="14" fontId="9" fillId="0" borderId="5" xfId="1" applyNumberFormat="1" applyFont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14" fontId="9" fillId="11" borderId="6" xfId="1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/>
    </xf>
    <xf numFmtId="0" fontId="17" fillId="4" borderId="1" xfId="1" applyFont="1" applyFill="1" applyBorder="1" applyAlignment="1"/>
    <xf numFmtId="164" fontId="17" fillId="4" borderId="1" xfId="1" applyNumberFormat="1" applyFont="1" applyFill="1" applyBorder="1" applyAlignment="1">
      <alignment horizontal="center" vertical="center"/>
    </xf>
    <xf numFmtId="14" fontId="17" fillId="4" borderId="1" xfId="1" applyNumberFormat="1" applyFont="1" applyFill="1" applyBorder="1" applyAlignment="1">
      <alignment horizontal="center" vertical="center"/>
    </xf>
    <xf numFmtId="164" fontId="12" fillId="13" borderId="1" xfId="1" applyNumberFormat="1" applyFont="1" applyFill="1" applyBorder="1" applyAlignment="1">
      <alignment horizontal="center" vertical="center"/>
    </xf>
    <xf numFmtId="9" fontId="12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/>
    </xf>
    <xf numFmtId="0" fontId="16" fillId="3" borderId="0" xfId="1" applyFont="1" applyFill="1" applyBorder="1" applyAlignment="1"/>
    <xf numFmtId="164" fontId="16" fillId="3" borderId="0" xfId="1" applyNumberFormat="1" applyFont="1" applyFill="1" applyBorder="1" applyAlignment="1">
      <alignment horizontal="center" vertical="center"/>
    </xf>
    <xf numFmtId="14" fontId="16" fillId="3" borderId="0" xfId="1" applyNumberFormat="1" applyFont="1" applyFill="1" applyBorder="1" applyAlignment="1">
      <alignment horizontal="center" vertical="center"/>
    </xf>
    <xf numFmtId="0" fontId="18" fillId="3" borderId="0" xfId="1" applyNumberFormat="1" applyFont="1" applyFill="1" applyBorder="1" applyAlignment="1">
      <alignment horizontal="center" vertical="center"/>
    </xf>
    <xf numFmtId="164" fontId="18" fillId="3" borderId="0" xfId="1" applyNumberFormat="1" applyFont="1" applyFill="1" applyBorder="1" applyAlignment="1">
      <alignment horizontal="center" vertical="center"/>
    </xf>
    <xf numFmtId="9" fontId="16" fillId="3" borderId="0" xfId="1" applyNumberFormat="1" applyFont="1" applyFill="1" applyBorder="1" applyAlignment="1">
      <alignment horizontal="center" vertical="center"/>
    </xf>
    <xf numFmtId="9" fontId="18" fillId="3" borderId="0" xfId="1" applyNumberFormat="1" applyFont="1" applyFill="1" applyBorder="1" applyAlignment="1">
      <alignment horizontal="center" vertical="center"/>
    </xf>
    <xf numFmtId="0" fontId="18" fillId="3" borderId="0" xfId="1" applyNumberFormat="1" applyFont="1" applyFill="1" applyBorder="1" applyAlignment="1">
      <alignment horizontal="center"/>
    </xf>
    <xf numFmtId="0" fontId="9" fillId="11" borderId="5" xfId="1" applyFont="1" applyFill="1" applyBorder="1" applyAlignment="1"/>
    <xf numFmtId="0" fontId="7" fillId="11" borderId="0" xfId="1" applyNumberFormat="1" applyFont="1" applyFill="1" applyAlignment="1">
      <alignment horizontal="center"/>
    </xf>
    <xf numFmtId="0" fontId="7" fillId="8" borderId="1" xfId="1" applyNumberFormat="1" applyFont="1" applyFill="1" applyBorder="1"/>
    <xf numFmtId="164" fontId="6" fillId="8" borderId="1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/>
    <xf numFmtId="0" fontId="9" fillId="3" borderId="5" xfId="1" applyFont="1" applyFill="1" applyBorder="1" applyAlignment="1">
      <alignment horizontal="center" vertical="center"/>
    </xf>
    <xf numFmtId="0" fontId="7" fillId="3" borderId="1" xfId="1" applyNumberFormat="1" applyFont="1" applyFill="1" applyBorder="1"/>
    <xf numFmtId="164" fontId="6" fillId="3" borderId="1" xfId="1" applyNumberFormat="1" applyFont="1" applyFill="1" applyBorder="1" applyAlignment="1">
      <alignment horizontal="center" vertical="center"/>
    </xf>
    <xf numFmtId="0" fontId="9" fillId="11" borderId="7" xfId="1" applyFont="1" applyFill="1" applyBorder="1" applyAlignment="1"/>
    <xf numFmtId="0" fontId="7" fillId="11" borderId="2" xfId="1" applyNumberFormat="1" applyFont="1" applyFill="1" applyBorder="1"/>
    <xf numFmtId="164" fontId="6" fillId="11" borderId="2" xfId="1" applyNumberFormat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9" fontId="17" fillId="4" borderId="1" xfId="1" applyNumberFormat="1" applyFont="1" applyFill="1" applyBorder="1" applyAlignment="1">
      <alignment horizontal="center" vertical="center"/>
    </xf>
    <xf numFmtId="0" fontId="17" fillId="4" borderId="1" xfId="1" applyNumberFormat="1" applyFont="1" applyFill="1" applyBorder="1" applyAlignment="1">
      <alignment horizontal="center" vertical="center"/>
    </xf>
    <xf numFmtId="0" fontId="16" fillId="3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4" fontId="17" fillId="11" borderId="7" xfId="1" applyNumberFormat="1" applyFont="1" applyFill="1" applyBorder="1" applyAlignment="1">
      <alignment horizontal="center" vertical="center"/>
    </xf>
    <xf numFmtId="14" fontId="17" fillId="11" borderId="2" xfId="1" applyNumberFormat="1" applyFont="1" applyFill="1" applyBorder="1" applyAlignment="1">
      <alignment horizontal="center" vertical="center"/>
    </xf>
    <xf numFmtId="14" fontId="17" fillId="0" borderId="7" xfId="1" applyNumberFormat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center" vertical="center"/>
    </xf>
    <xf numFmtId="164" fontId="9" fillId="12" borderId="1" xfId="0" applyNumberFormat="1" applyFont="1" applyFill="1" applyBorder="1"/>
    <xf numFmtId="14" fontId="17" fillId="11" borderId="5" xfId="1" applyNumberFormat="1" applyFont="1" applyFill="1" applyBorder="1" applyAlignment="1">
      <alignment horizontal="center" vertical="center"/>
    </xf>
    <xf numFmtId="14" fontId="17" fillId="11" borderId="1" xfId="1" applyNumberFormat="1" applyFont="1" applyFill="1" applyBorder="1" applyAlignment="1">
      <alignment horizontal="center" vertical="center"/>
    </xf>
    <xf numFmtId="0" fontId="7" fillId="11" borderId="0" xfId="1" applyNumberFormat="1" applyFont="1" applyFill="1"/>
    <xf numFmtId="14" fontId="17" fillId="0" borderId="5" xfId="1" applyNumberFormat="1" applyFont="1" applyBorder="1" applyAlignment="1">
      <alignment horizontal="center" vertical="center"/>
    </xf>
    <xf numFmtId="14" fontId="17" fillId="0" borderId="1" xfId="1" applyNumberFormat="1" applyFont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/>
    </xf>
    <xf numFmtId="0" fontId="19" fillId="4" borderId="1" xfId="1" applyFont="1" applyFill="1" applyBorder="1" applyAlignment="1"/>
    <xf numFmtId="164" fontId="19" fillId="4" borderId="1" xfId="1" applyNumberFormat="1" applyFont="1" applyFill="1" applyBorder="1" applyAlignment="1">
      <alignment horizontal="center" vertical="center"/>
    </xf>
    <xf numFmtId="164" fontId="20" fillId="4" borderId="5" xfId="1" applyNumberFormat="1" applyFont="1" applyFill="1" applyBorder="1" applyAlignment="1">
      <alignment horizontal="center" vertical="center"/>
    </xf>
    <xf numFmtId="9" fontId="19" fillId="4" borderId="1" xfId="1" applyNumberFormat="1" applyFont="1" applyFill="1" applyBorder="1" applyAlignment="1">
      <alignment horizontal="center" vertical="center"/>
    </xf>
    <xf numFmtId="9" fontId="20" fillId="4" borderId="1" xfId="1" applyNumberFormat="1" applyFont="1" applyFill="1" applyBorder="1" applyAlignment="1">
      <alignment horizontal="center" vertical="center"/>
    </xf>
    <xf numFmtId="0" fontId="20" fillId="4" borderId="1" xfId="1" applyNumberFormat="1" applyFont="1" applyFill="1" applyBorder="1"/>
    <xf numFmtId="0" fontId="20" fillId="4" borderId="1" xfId="1" applyNumberFormat="1" applyFont="1" applyFill="1" applyBorder="1" applyAlignment="1">
      <alignment horizontal="center" vertical="center"/>
    </xf>
    <xf numFmtId="0" fontId="20" fillId="4" borderId="1" xfId="1" applyNumberFormat="1" applyFont="1" applyFill="1" applyBorder="1" applyAlignment="1">
      <alignment horizontal="center"/>
    </xf>
    <xf numFmtId="164" fontId="20" fillId="4" borderId="1" xfId="1" applyNumberFormat="1" applyFont="1" applyFill="1" applyBorder="1" applyAlignment="1">
      <alignment horizontal="center" vertical="center"/>
    </xf>
    <xf numFmtId="0" fontId="9" fillId="5" borderId="0" xfId="0" applyFont="1" applyFill="1"/>
    <xf numFmtId="0" fontId="9" fillId="0" borderId="0" xfId="0" applyFont="1" applyAlignment="1">
      <alignment horizontal="center" vertical="center"/>
    </xf>
    <xf numFmtId="0" fontId="8" fillId="2" borderId="1" xfId="1" applyFont="1" applyFill="1" applyBorder="1" applyAlignment="1">
      <alignment vertical="center" wrapText="1" readingOrder="2"/>
    </xf>
    <xf numFmtId="0" fontId="0" fillId="0" borderId="1" xfId="0" applyBorder="1"/>
    <xf numFmtId="164" fontId="0" fillId="0" borderId="1" xfId="0" applyNumberFormat="1" applyBorder="1"/>
    <xf numFmtId="0" fontId="8" fillId="2" borderId="1" xfId="1" applyFont="1" applyFill="1" applyBorder="1" applyAlignment="1">
      <alignment vertical="top" wrapText="1" readingOrder="2"/>
    </xf>
    <xf numFmtId="0" fontId="7" fillId="0" borderId="1" xfId="0" applyFont="1" applyBorder="1"/>
    <xf numFmtId="0" fontId="9" fillId="0" borderId="1" xfId="0" applyFont="1" applyBorder="1"/>
    <xf numFmtId="164" fontId="0" fillId="0" borderId="0" xfId="0" applyNumberFormat="1"/>
    <xf numFmtId="164" fontId="12" fillId="7" borderId="1" xfId="0" applyNumberFormat="1" applyFont="1" applyFill="1" applyBorder="1" applyAlignment="1">
      <alignment horizontal="right" vertical="center"/>
    </xf>
    <xf numFmtId="164" fontId="12" fillId="7" borderId="1" xfId="0" applyNumberFormat="1" applyFont="1" applyFill="1" applyBorder="1" applyAlignment="1">
      <alignment vertical="center"/>
    </xf>
    <xf numFmtId="17" fontId="8" fillId="11" borderId="1" xfId="1" applyNumberFormat="1" applyFont="1" applyFill="1" applyBorder="1" applyAlignment="1">
      <alignment horizontal="center" vertical="center" wrapText="1" readingOrder="2"/>
    </xf>
    <xf numFmtId="0" fontId="8" fillId="11" borderId="1" xfId="1" applyFont="1" applyFill="1" applyBorder="1" applyAlignment="1">
      <alignment horizontal="center" vertical="center" wrapText="1" readingOrder="2"/>
    </xf>
    <xf numFmtId="0" fontId="8" fillId="11" borderId="1" xfId="1" applyFont="1" applyFill="1" applyBorder="1" applyAlignment="1">
      <alignment vertical="center" wrapText="1" readingOrder="2"/>
    </xf>
    <xf numFmtId="164" fontId="8" fillId="11" borderId="1" xfId="1" applyNumberFormat="1" applyFont="1" applyFill="1" applyBorder="1" applyAlignment="1">
      <alignment horizontal="center" vertical="center" wrapText="1" readingOrder="2"/>
    </xf>
    <xf numFmtId="14" fontId="13" fillId="11" borderId="5" xfId="1" applyNumberFormat="1" applyFont="1" applyFill="1" applyBorder="1" applyAlignment="1">
      <alignment horizontal="center" vertical="center" wrapText="1" readingOrder="1"/>
    </xf>
    <xf numFmtId="0" fontId="7" fillId="11" borderId="4" xfId="1" applyNumberFormat="1" applyFont="1" applyFill="1" applyBorder="1" applyAlignment="1">
      <alignment horizontal="center" vertical="center" wrapText="1" readingOrder="2"/>
    </xf>
    <xf numFmtId="164" fontId="12" fillId="11" borderId="1" xfId="0" applyNumberFormat="1" applyFont="1" applyFill="1" applyBorder="1"/>
    <xf numFmtId="0" fontId="7" fillId="11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vertical="center"/>
    </xf>
    <xf numFmtId="0" fontId="9" fillId="11" borderId="6" xfId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 wrapText="1" readingOrder="2"/>
    </xf>
    <xf numFmtId="164" fontId="8" fillId="11" borderId="2" xfId="1" applyNumberFormat="1" applyFont="1" applyFill="1" applyBorder="1" applyAlignment="1">
      <alignment horizontal="center" vertical="center" wrapText="1" readingOrder="2"/>
    </xf>
    <xf numFmtId="14" fontId="13" fillId="11" borderId="7" xfId="1" applyNumberFormat="1" applyFont="1" applyFill="1" applyBorder="1" applyAlignment="1">
      <alignment horizontal="center" vertical="center" wrapText="1" readingOrder="2"/>
    </xf>
    <xf numFmtId="164" fontId="7" fillId="11" borderId="0" xfId="1" applyNumberFormat="1" applyFont="1" applyFill="1" applyAlignment="1">
      <alignment horizontal="center" vertical="center"/>
    </xf>
    <xf numFmtId="164" fontId="3" fillId="11" borderId="1" xfId="0" applyNumberFormat="1" applyFont="1" applyFill="1" applyBorder="1"/>
    <xf numFmtId="0" fontId="3" fillId="0" borderId="0" xfId="0" applyFont="1"/>
    <xf numFmtId="0" fontId="7" fillId="2" borderId="3" xfId="1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/>
    </xf>
    <xf numFmtId="9" fontId="7" fillId="12" borderId="1" xfId="1" applyNumberFormat="1" applyFont="1" applyFill="1" applyBorder="1" applyAlignment="1">
      <alignment horizontal="center" vertical="center"/>
    </xf>
    <xf numFmtId="0" fontId="9" fillId="12" borderId="0" xfId="0" applyFont="1" applyFill="1"/>
    <xf numFmtId="0" fontId="9" fillId="12" borderId="1" xfId="1" applyFont="1" applyFill="1" applyBorder="1" applyAlignment="1"/>
    <xf numFmtId="14" fontId="9" fillId="12" borderId="6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</cellXfs>
  <cellStyles count="2">
    <cellStyle name="Normal" xfId="0" builtinId="0"/>
    <cellStyle name="Normal_ورقة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rightToLeft="1" tabSelected="1" topLeftCell="A79" zoomScale="75" workbookViewId="0">
      <selection activeCell="C45" sqref="C45"/>
    </sheetView>
  </sheetViews>
  <sheetFormatPr defaultRowHeight="12.75" x14ac:dyDescent="0.2"/>
  <cols>
    <col min="1" max="1" width="14.42578125" style="147" customWidth="1"/>
    <col min="2" max="2" width="24.140625" style="147" customWidth="1"/>
    <col min="3" max="3" width="23.85546875" style="147" customWidth="1"/>
    <col min="4" max="4" width="9.140625" style="147"/>
    <col min="5" max="6" width="12.42578125" style="147" customWidth="1"/>
    <col min="7" max="7" width="12" style="147" customWidth="1"/>
    <col min="8" max="8" width="12.42578125" style="251" customWidth="1"/>
    <col min="9" max="9" width="12.42578125" style="147" customWidth="1"/>
    <col min="10" max="11" width="9.42578125" style="147" bestFit="1" customWidth="1"/>
    <col min="12" max="12" width="10.85546875" style="147" bestFit="1" customWidth="1"/>
    <col min="13" max="13" width="14.42578125" style="147" hidden="1" customWidth="1"/>
    <col min="14" max="20" width="9.28515625" style="147" hidden="1" customWidth="1"/>
    <col min="21" max="21" width="12.85546875" style="147" customWidth="1"/>
    <col min="22" max="22" width="13.85546875" style="147" customWidth="1"/>
    <col min="23" max="16384" width="9.140625" style="147"/>
  </cols>
  <sheetData>
    <row r="1" spans="1:23" ht="15" x14ac:dyDescent="0.2">
      <c r="A1" s="288" t="s">
        <v>270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164"/>
      <c r="N1" s="164"/>
      <c r="O1" s="165"/>
      <c r="P1" s="166"/>
      <c r="Q1" s="165"/>
      <c r="R1" s="167"/>
      <c r="S1" s="166"/>
      <c r="T1" s="167"/>
      <c r="U1" s="1"/>
    </row>
    <row r="2" spans="1:23" ht="15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64"/>
      <c r="N2" s="164"/>
      <c r="O2" s="165"/>
      <c r="P2" s="168"/>
      <c r="Q2" s="165"/>
      <c r="R2" s="167"/>
      <c r="S2" s="168"/>
      <c r="T2" s="167"/>
      <c r="U2" s="1"/>
    </row>
    <row r="3" spans="1:23" ht="33.75" x14ac:dyDescent="0.5">
      <c r="A3" s="2"/>
      <c r="B3" s="2"/>
      <c r="C3" s="3"/>
      <c r="D3" s="2"/>
      <c r="E3" s="4" t="s">
        <v>98</v>
      </c>
      <c r="F3" s="2"/>
      <c r="G3" s="2"/>
      <c r="H3" s="136"/>
      <c r="I3" s="2"/>
      <c r="J3" s="2"/>
      <c r="K3" s="2"/>
      <c r="L3" s="5"/>
      <c r="M3" s="164"/>
      <c r="N3" s="164"/>
      <c r="O3" s="165"/>
      <c r="P3" s="168"/>
      <c r="Q3" s="165"/>
      <c r="R3" s="167"/>
      <c r="S3" s="168"/>
      <c r="T3" s="167"/>
      <c r="U3" s="1"/>
    </row>
    <row r="4" spans="1:23" ht="18" x14ac:dyDescent="0.25">
      <c r="A4" s="3"/>
      <c r="B4" s="3"/>
      <c r="C4" s="3"/>
      <c r="D4" s="3"/>
      <c r="E4" s="3"/>
      <c r="F4" s="3"/>
      <c r="G4" s="3"/>
      <c r="H4" s="1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43.5" customHeight="1" x14ac:dyDescent="0.25">
      <c r="A5" s="169" t="s">
        <v>0</v>
      </c>
      <c r="B5" s="83" t="s">
        <v>1</v>
      </c>
      <c r="C5" s="170" t="s">
        <v>2</v>
      </c>
      <c r="D5" s="171" t="s">
        <v>3</v>
      </c>
      <c r="E5" s="69" t="s">
        <v>4</v>
      </c>
      <c r="F5" s="70" t="s">
        <v>5</v>
      </c>
      <c r="G5" s="71" t="s">
        <v>12</v>
      </c>
      <c r="H5" s="72" t="s">
        <v>6</v>
      </c>
      <c r="I5" s="73" t="s">
        <v>10</v>
      </c>
      <c r="J5" s="74" t="s">
        <v>7</v>
      </c>
      <c r="K5" s="75" t="s">
        <v>8</v>
      </c>
      <c r="L5" s="76" t="s">
        <v>133</v>
      </c>
      <c r="M5" s="172">
        <v>5</v>
      </c>
      <c r="N5" s="172">
        <v>6</v>
      </c>
      <c r="O5" s="172">
        <v>7</v>
      </c>
      <c r="P5" s="172">
        <v>8</v>
      </c>
      <c r="Q5" s="172">
        <v>9</v>
      </c>
      <c r="R5" s="76">
        <v>10</v>
      </c>
      <c r="S5" s="172">
        <v>11</v>
      </c>
      <c r="T5" s="76">
        <v>12</v>
      </c>
      <c r="U5" s="77" t="s">
        <v>138</v>
      </c>
      <c r="V5" s="78" t="s">
        <v>134</v>
      </c>
    </row>
    <row r="6" spans="1:23" ht="27.75" customHeight="1" x14ac:dyDescent="0.25">
      <c r="A6" s="261" t="s">
        <v>90</v>
      </c>
      <c r="B6" s="262" t="s">
        <v>91</v>
      </c>
      <c r="C6" s="263" t="s">
        <v>92</v>
      </c>
      <c r="D6" s="264" t="s">
        <v>93</v>
      </c>
      <c r="E6" s="265"/>
      <c r="F6" s="100"/>
      <c r="G6" s="266"/>
      <c r="H6" s="266">
        <v>90000</v>
      </c>
      <c r="I6" s="111">
        <v>110430</v>
      </c>
      <c r="J6" s="101">
        <f t="shared" ref="J6:J12" si="0">I6/U6</f>
        <v>0.98160000000000003</v>
      </c>
      <c r="K6" s="109">
        <v>0.25</v>
      </c>
      <c r="L6" s="103">
        <v>22500</v>
      </c>
      <c r="M6" s="114"/>
      <c r="N6" s="114"/>
      <c r="O6" s="114"/>
      <c r="P6" s="114"/>
      <c r="Q6" s="114"/>
      <c r="R6" s="111"/>
      <c r="S6" s="114"/>
      <c r="T6" s="111"/>
      <c r="U6" s="104">
        <f t="shared" ref="U6:U51" si="1">H6+L6</f>
        <v>112500</v>
      </c>
      <c r="V6" s="267">
        <v>0</v>
      </c>
      <c r="W6" s="147" t="s">
        <v>226</v>
      </c>
    </row>
    <row r="7" spans="1:23" ht="15.75" x14ac:dyDescent="0.25">
      <c r="A7" s="160" t="s">
        <v>24</v>
      </c>
      <c r="B7" s="105" t="s">
        <v>25</v>
      </c>
      <c r="C7" s="105" t="s">
        <v>26</v>
      </c>
      <c r="D7" s="143" t="s">
        <v>22</v>
      </c>
      <c r="E7" s="161">
        <v>40486</v>
      </c>
      <c r="F7" s="106">
        <v>40491</v>
      </c>
      <c r="G7" s="146">
        <v>243000</v>
      </c>
      <c r="H7" s="108">
        <v>164854.5</v>
      </c>
      <c r="I7" s="129">
        <v>199231</v>
      </c>
      <c r="J7" s="101">
        <f t="shared" si="0"/>
        <v>0.96710556654490731</v>
      </c>
      <c r="K7" s="109">
        <v>0.25</v>
      </c>
      <c r="L7" s="110">
        <v>41153</v>
      </c>
      <c r="M7" s="173">
        <v>27800</v>
      </c>
      <c r="N7" s="173">
        <v>36850</v>
      </c>
      <c r="O7" s="129">
        <v>26500</v>
      </c>
      <c r="P7" s="129">
        <v>23854</v>
      </c>
      <c r="Q7" s="129"/>
      <c r="R7" s="143">
        <v>47650</v>
      </c>
      <c r="S7" s="129">
        <v>39000</v>
      </c>
      <c r="T7" s="143">
        <v>4354</v>
      </c>
      <c r="U7" s="104">
        <f t="shared" si="1"/>
        <v>206007.5</v>
      </c>
      <c r="V7" s="267">
        <v>0</v>
      </c>
    </row>
    <row r="8" spans="1:23" ht="15.75" x14ac:dyDescent="0.25">
      <c r="A8" s="12" t="s">
        <v>78</v>
      </c>
      <c r="B8" s="11" t="s">
        <v>27</v>
      </c>
      <c r="C8" s="21" t="s">
        <v>140</v>
      </c>
      <c r="D8" s="22" t="s">
        <v>81</v>
      </c>
      <c r="E8" s="57" t="s">
        <v>163</v>
      </c>
      <c r="F8" s="34"/>
      <c r="G8" s="23">
        <v>500000</v>
      </c>
      <c r="H8" s="24">
        <v>610166</v>
      </c>
      <c r="I8" s="25">
        <v>393000</v>
      </c>
      <c r="J8" s="7">
        <f t="shared" si="0"/>
        <v>0.54812938642982267</v>
      </c>
      <c r="K8" s="8">
        <v>0.17499999999999999</v>
      </c>
      <c r="L8" s="9">
        <v>106818</v>
      </c>
      <c r="M8" s="51"/>
      <c r="N8" s="51"/>
      <c r="O8" s="51"/>
      <c r="P8" s="51"/>
      <c r="Q8" s="51"/>
      <c r="R8" s="22"/>
      <c r="S8" s="51"/>
      <c r="T8" s="22"/>
      <c r="U8" s="10">
        <f t="shared" si="1"/>
        <v>716984</v>
      </c>
      <c r="V8" s="84">
        <f t="shared" ref="V8:V51" si="2">U8-I8</f>
        <v>323984</v>
      </c>
      <c r="W8" s="147" t="s">
        <v>226</v>
      </c>
    </row>
    <row r="9" spans="1:23" ht="33" customHeight="1" x14ac:dyDescent="0.2">
      <c r="A9" s="139" t="s">
        <v>28</v>
      </c>
      <c r="B9" s="150" t="s">
        <v>175</v>
      </c>
      <c r="C9" s="139" t="s">
        <v>29</v>
      </c>
      <c r="D9" s="151" t="s">
        <v>30</v>
      </c>
      <c r="E9" s="152">
        <v>40461</v>
      </c>
      <c r="F9" s="152">
        <v>40819</v>
      </c>
      <c r="G9" s="153">
        <v>350000</v>
      </c>
      <c r="H9" s="154">
        <v>239999.99900000001</v>
      </c>
      <c r="I9" s="155">
        <v>240100</v>
      </c>
      <c r="J9" s="7">
        <f t="shared" si="0"/>
        <v>0.80033333600111112</v>
      </c>
      <c r="K9" s="156">
        <v>0.25</v>
      </c>
      <c r="L9" s="157">
        <v>60000</v>
      </c>
      <c r="M9" s="174"/>
      <c r="N9" s="174"/>
      <c r="O9" s="174"/>
      <c r="P9" s="174"/>
      <c r="Q9" s="174"/>
      <c r="R9" s="175"/>
      <c r="S9" s="174">
        <v>26600</v>
      </c>
      <c r="T9" s="175">
        <v>213999.99900000001</v>
      </c>
      <c r="U9" s="158">
        <f t="shared" si="1"/>
        <v>299999.99900000001</v>
      </c>
      <c r="V9" s="259">
        <f t="shared" si="2"/>
        <v>59899.999000000011</v>
      </c>
      <c r="W9" s="147" t="s">
        <v>226</v>
      </c>
    </row>
    <row r="10" spans="1:23" ht="15.75" x14ac:dyDescent="0.25">
      <c r="A10" s="115" t="s">
        <v>31</v>
      </c>
      <c r="B10" s="115" t="s">
        <v>32</v>
      </c>
      <c r="C10" s="116" t="s">
        <v>33</v>
      </c>
      <c r="D10" s="117" t="s">
        <v>22</v>
      </c>
      <c r="E10" s="118">
        <v>40398</v>
      </c>
      <c r="F10" s="119">
        <v>40756</v>
      </c>
      <c r="G10" s="120">
        <v>250000</v>
      </c>
      <c r="H10" s="121">
        <v>286968.5</v>
      </c>
      <c r="I10" s="122">
        <v>334200</v>
      </c>
      <c r="J10" s="7">
        <f t="shared" si="0"/>
        <v>0.93216946963685277</v>
      </c>
      <c r="K10" s="123">
        <v>0.25</v>
      </c>
      <c r="L10" s="124">
        <v>71550</v>
      </c>
      <c r="M10" s="122"/>
      <c r="N10" s="122"/>
      <c r="O10" s="122"/>
      <c r="P10" s="176"/>
      <c r="Q10" s="122"/>
      <c r="R10" s="117">
        <v>45000</v>
      </c>
      <c r="S10" s="122">
        <v>36968.5</v>
      </c>
      <c r="T10" s="122">
        <v>205000</v>
      </c>
      <c r="U10" s="125">
        <f t="shared" si="1"/>
        <v>358518.5</v>
      </c>
      <c r="V10" s="84">
        <f t="shared" si="2"/>
        <v>24318.5</v>
      </c>
      <c r="W10" s="147" t="s">
        <v>226</v>
      </c>
    </row>
    <row r="11" spans="1:23" ht="15" x14ac:dyDescent="0.25">
      <c r="A11" s="59" t="s">
        <v>79</v>
      </c>
      <c r="B11" s="177" t="s">
        <v>80</v>
      </c>
      <c r="C11" s="178" t="s">
        <v>141</v>
      </c>
      <c r="D11" s="179" t="s">
        <v>22</v>
      </c>
      <c r="E11" s="180"/>
      <c r="F11" s="36"/>
      <c r="G11" s="32">
        <v>250000</v>
      </c>
      <c r="H11" s="33">
        <v>186356</v>
      </c>
      <c r="I11" s="179">
        <v>182500</v>
      </c>
      <c r="J11" s="7">
        <f t="shared" si="0"/>
        <v>0.85157412894465467</v>
      </c>
      <c r="K11" s="17">
        <v>0.15</v>
      </c>
      <c r="L11" s="18">
        <v>27953</v>
      </c>
      <c r="M11" s="181"/>
      <c r="N11" s="181"/>
      <c r="O11" s="182"/>
      <c r="P11" s="181"/>
      <c r="Q11" s="181"/>
      <c r="R11" s="179"/>
      <c r="S11" s="181"/>
      <c r="T11" s="179"/>
      <c r="U11" s="10">
        <f t="shared" si="1"/>
        <v>214309</v>
      </c>
      <c r="V11" s="84">
        <f t="shared" si="2"/>
        <v>31809</v>
      </c>
      <c r="W11" s="147" t="s">
        <v>226</v>
      </c>
    </row>
    <row r="12" spans="1:23" ht="15.75" x14ac:dyDescent="0.25">
      <c r="A12" s="59" t="s">
        <v>35</v>
      </c>
      <c r="B12" s="177" t="s">
        <v>36</v>
      </c>
      <c r="C12" s="183" t="s">
        <v>82</v>
      </c>
      <c r="D12" s="179" t="s">
        <v>22</v>
      </c>
      <c r="E12" s="180"/>
      <c r="F12" s="36"/>
      <c r="G12" s="32">
        <v>300000</v>
      </c>
      <c r="H12" s="33">
        <v>388864</v>
      </c>
      <c r="I12" s="179">
        <v>222700</v>
      </c>
      <c r="J12" s="7">
        <f t="shared" si="0"/>
        <v>0.55917682743105079</v>
      </c>
      <c r="K12" s="17">
        <v>0.11</v>
      </c>
      <c r="L12" s="18">
        <v>44400</v>
      </c>
      <c r="M12" s="181"/>
      <c r="N12" s="181"/>
      <c r="O12" s="181"/>
      <c r="P12" s="184"/>
      <c r="Q12" s="181"/>
      <c r="R12" s="179"/>
      <c r="S12" s="181"/>
      <c r="T12" s="179">
        <v>388864</v>
      </c>
      <c r="U12" s="10">
        <v>398264</v>
      </c>
      <c r="V12" s="84">
        <f t="shared" si="2"/>
        <v>175564</v>
      </c>
      <c r="W12" s="147" t="s">
        <v>226</v>
      </c>
    </row>
    <row r="13" spans="1:23" ht="15.75" x14ac:dyDescent="0.25">
      <c r="A13" s="126" t="s">
        <v>83</v>
      </c>
      <c r="B13" s="127" t="s">
        <v>88</v>
      </c>
      <c r="C13" s="128" t="s">
        <v>26</v>
      </c>
      <c r="D13" s="143"/>
      <c r="E13" s="185"/>
      <c r="F13" s="106"/>
      <c r="G13" s="107"/>
      <c r="H13" s="129">
        <v>97015</v>
      </c>
      <c r="I13" s="143">
        <v>91178</v>
      </c>
      <c r="J13" s="101">
        <f t="shared" ref="J13:J20" si="3">I13/U13</f>
        <v>0.93983404628150291</v>
      </c>
      <c r="K13" s="109"/>
      <c r="L13" s="110"/>
      <c r="M13" s="129"/>
      <c r="N13" s="129"/>
      <c r="O13" s="129"/>
      <c r="P13" s="186"/>
      <c r="Q13" s="129"/>
      <c r="R13" s="143"/>
      <c r="S13" s="129"/>
      <c r="T13" s="143"/>
      <c r="U13" s="104">
        <f t="shared" si="1"/>
        <v>97015</v>
      </c>
      <c r="V13" s="267">
        <v>0</v>
      </c>
      <c r="W13" s="147" t="s">
        <v>226</v>
      </c>
    </row>
    <row r="14" spans="1:23" ht="15.75" x14ac:dyDescent="0.25">
      <c r="A14" s="34" t="s">
        <v>94</v>
      </c>
      <c r="B14" s="35" t="s">
        <v>142</v>
      </c>
      <c r="C14" s="37" t="s">
        <v>143</v>
      </c>
      <c r="D14" s="179"/>
      <c r="E14" s="180"/>
      <c r="F14" s="36"/>
      <c r="G14" s="32">
        <v>350000</v>
      </c>
      <c r="H14" s="33">
        <v>287974.5</v>
      </c>
      <c r="I14" s="179">
        <v>74000</v>
      </c>
      <c r="J14" s="7">
        <f t="shared" si="3"/>
        <v>0.25696719674832319</v>
      </c>
      <c r="K14" s="17"/>
      <c r="L14" s="18"/>
      <c r="M14" s="181"/>
      <c r="N14" s="181"/>
      <c r="O14" s="181"/>
      <c r="P14" s="184"/>
      <c r="Q14" s="181"/>
      <c r="R14" s="179"/>
      <c r="S14" s="181"/>
      <c r="T14" s="179"/>
      <c r="U14" s="10">
        <f t="shared" si="1"/>
        <v>287974.5</v>
      </c>
      <c r="V14" s="84">
        <f t="shared" si="2"/>
        <v>213974.5</v>
      </c>
      <c r="W14" s="147" t="s">
        <v>226</v>
      </c>
    </row>
    <row r="15" spans="1:23" ht="15.75" x14ac:dyDescent="0.25">
      <c r="A15" s="126" t="s">
        <v>97</v>
      </c>
      <c r="B15" s="127" t="s">
        <v>95</v>
      </c>
      <c r="C15" s="128" t="s">
        <v>96</v>
      </c>
      <c r="D15" s="143"/>
      <c r="E15" s="185"/>
      <c r="F15" s="106"/>
      <c r="G15" s="107"/>
      <c r="H15" s="129">
        <v>213000</v>
      </c>
      <c r="I15" s="143">
        <v>212698</v>
      </c>
      <c r="J15" s="101">
        <f t="shared" si="3"/>
        <v>0.9985821596244131</v>
      </c>
      <c r="K15" s="109"/>
      <c r="L15" s="110"/>
      <c r="M15" s="129"/>
      <c r="N15" s="129"/>
      <c r="O15" s="129"/>
      <c r="P15" s="186"/>
      <c r="Q15" s="129"/>
      <c r="R15" s="143"/>
      <c r="S15" s="129"/>
      <c r="T15" s="143"/>
      <c r="U15" s="104">
        <f t="shared" si="1"/>
        <v>213000</v>
      </c>
      <c r="V15" s="267">
        <v>0</v>
      </c>
      <c r="W15" s="147" t="s">
        <v>226</v>
      </c>
    </row>
    <row r="16" spans="1:23" ht="31.5" x14ac:dyDescent="0.2">
      <c r="A16" s="19" t="s">
        <v>100</v>
      </c>
      <c r="B16" s="13" t="s">
        <v>37</v>
      </c>
      <c r="C16" s="14" t="s">
        <v>38</v>
      </c>
      <c r="D16" s="27" t="s">
        <v>39</v>
      </c>
      <c r="E16" s="180">
        <v>40333</v>
      </c>
      <c r="F16" s="59" t="s">
        <v>40</v>
      </c>
      <c r="G16" s="20">
        <v>70000</v>
      </c>
      <c r="H16" s="15">
        <v>272587.2</v>
      </c>
      <c r="I16" s="181">
        <v>240112</v>
      </c>
      <c r="J16" s="7">
        <f t="shared" si="3"/>
        <v>0.78699907111874146</v>
      </c>
      <c r="K16" s="17" t="s">
        <v>41</v>
      </c>
      <c r="L16" s="18">
        <v>32511</v>
      </c>
      <c r="M16" s="174">
        <v>136293.6</v>
      </c>
      <c r="N16" s="187"/>
      <c r="O16" s="181">
        <v>81776</v>
      </c>
      <c r="P16" s="188"/>
      <c r="Q16" s="51"/>
      <c r="R16" s="179"/>
      <c r="S16" s="181">
        <v>54517</v>
      </c>
      <c r="T16" s="181">
        <v>21835</v>
      </c>
      <c r="U16" s="10">
        <f t="shared" si="1"/>
        <v>305098.2</v>
      </c>
      <c r="V16" s="260">
        <f t="shared" si="2"/>
        <v>64986.200000000012</v>
      </c>
      <c r="W16" s="147" t="s">
        <v>226</v>
      </c>
    </row>
    <row r="17" spans="1:23" ht="15" x14ac:dyDescent="0.25">
      <c r="A17" s="12" t="s">
        <v>42</v>
      </c>
      <c r="B17" s="29" t="s">
        <v>43</v>
      </c>
      <c r="C17" s="26" t="s">
        <v>44</v>
      </c>
      <c r="D17" s="22" t="s">
        <v>45</v>
      </c>
      <c r="E17" s="58"/>
      <c r="F17" s="56"/>
      <c r="G17" s="30">
        <v>200000</v>
      </c>
      <c r="H17" s="24">
        <v>72078</v>
      </c>
      <c r="I17" s="25">
        <v>36039</v>
      </c>
      <c r="J17" s="7">
        <f t="shared" si="3"/>
        <v>0.5</v>
      </c>
      <c r="K17" s="8"/>
      <c r="L17" s="9">
        <v>0</v>
      </c>
      <c r="M17" s="51"/>
      <c r="N17" s="51"/>
      <c r="O17" s="51"/>
      <c r="P17" s="51"/>
      <c r="Q17" s="51"/>
      <c r="R17" s="22">
        <v>10000</v>
      </c>
      <c r="S17" s="51">
        <v>30000</v>
      </c>
      <c r="T17" s="22">
        <v>32078</v>
      </c>
      <c r="U17" s="10">
        <f t="shared" si="1"/>
        <v>72078</v>
      </c>
      <c r="V17" s="84">
        <f t="shared" si="2"/>
        <v>36039</v>
      </c>
      <c r="W17" s="189" t="s">
        <v>226</v>
      </c>
    </row>
    <row r="18" spans="1:23" ht="15" x14ac:dyDescent="0.25">
      <c r="A18" s="268" t="s">
        <v>46</v>
      </c>
      <c r="B18" s="127" t="s">
        <v>47</v>
      </c>
      <c r="C18" s="269" t="s">
        <v>48</v>
      </c>
      <c r="D18" s="111" t="s">
        <v>34</v>
      </c>
      <c r="E18" s="270" t="s">
        <v>49</v>
      </c>
      <c r="F18" s="192" t="s">
        <v>50</v>
      </c>
      <c r="G18" s="113">
        <v>500000</v>
      </c>
      <c r="H18" s="113">
        <v>339585</v>
      </c>
      <c r="I18" s="114">
        <v>390342</v>
      </c>
      <c r="J18" s="101">
        <f t="shared" si="3"/>
        <v>0.91968522488985227</v>
      </c>
      <c r="K18" s="102">
        <v>0.25</v>
      </c>
      <c r="L18" s="103">
        <v>84845</v>
      </c>
      <c r="M18" s="114"/>
      <c r="N18" s="114"/>
      <c r="O18" s="114"/>
      <c r="P18" s="114"/>
      <c r="Q18" s="114"/>
      <c r="R18" s="111"/>
      <c r="S18" s="114">
        <v>100000</v>
      </c>
      <c r="T18" s="111">
        <v>239585</v>
      </c>
      <c r="U18" s="104">
        <f t="shared" si="1"/>
        <v>424430</v>
      </c>
      <c r="V18" s="267">
        <v>0</v>
      </c>
      <c r="W18" s="147" t="s">
        <v>226</v>
      </c>
    </row>
    <row r="19" spans="1:23" ht="15.75" x14ac:dyDescent="0.25">
      <c r="A19" s="12" t="s">
        <v>51</v>
      </c>
      <c r="B19" s="11" t="s">
        <v>84</v>
      </c>
      <c r="C19" s="21" t="s">
        <v>52</v>
      </c>
      <c r="D19" s="22" t="s">
        <v>53</v>
      </c>
      <c r="E19" s="60">
        <v>40520</v>
      </c>
      <c r="F19" s="56" t="s">
        <v>54</v>
      </c>
      <c r="G19" s="23">
        <v>150000</v>
      </c>
      <c r="H19" s="24">
        <v>100201.67</v>
      </c>
      <c r="I19" s="25">
        <v>88000</v>
      </c>
      <c r="J19" s="7">
        <f t="shared" si="3"/>
        <v>0.87822887582612152</v>
      </c>
      <c r="K19" s="8"/>
      <c r="L19" s="9">
        <v>0</v>
      </c>
      <c r="M19" s="51"/>
      <c r="N19" s="51"/>
      <c r="O19" s="51"/>
      <c r="P19" s="166"/>
      <c r="Q19" s="51">
        <v>19000</v>
      </c>
      <c r="R19" s="22">
        <v>22000</v>
      </c>
      <c r="S19" s="51">
        <v>26000</v>
      </c>
      <c r="T19" s="22">
        <v>33201</v>
      </c>
      <c r="U19" s="10">
        <f t="shared" si="1"/>
        <v>100201.67</v>
      </c>
      <c r="V19" s="84">
        <f t="shared" si="2"/>
        <v>12201.669999999998</v>
      </c>
      <c r="W19" s="147" t="s">
        <v>226</v>
      </c>
    </row>
    <row r="20" spans="1:23" ht="31.5" x14ac:dyDescent="0.25">
      <c r="A20" s="12" t="s">
        <v>55</v>
      </c>
      <c r="B20" s="11" t="s">
        <v>56</v>
      </c>
      <c r="C20" s="26" t="s">
        <v>57</v>
      </c>
      <c r="D20" s="22" t="s">
        <v>58</v>
      </c>
      <c r="E20" s="57" t="s">
        <v>59</v>
      </c>
      <c r="F20" s="55">
        <v>40309</v>
      </c>
      <c r="G20" s="23">
        <v>50000</v>
      </c>
      <c r="H20" s="24">
        <v>59500</v>
      </c>
      <c r="I20" s="25">
        <v>29750</v>
      </c>
      <c r="J20" s="7">
        <f t="shared" si="3"/>
        <v>0.5</v>
      </c>
      <c r="K20" s="8"/>
      <c r="L20" s="9">
        <v>0</v>
      </c>
      <c r="M20" s="51"/>
      <c r="N20" s="51"/>
      <c r="O20" s="51"/>
      <c r="P20" s="51"/>
      <c r="Q20" s="51"/>
      <c r="R20" s="22">
        <v>20000</v>
      </c>
      <c r="S20" s="51">
        <v>11900</v>
      </c>
      <c r="T20" s="22">
        <v>27600</v>
      </c>
      <c r="U20" s="10">
        <f t="shared" si="1"/>
        <v>59500</v>
      </c>
      <c r="V20" s="84">
        <f t="shared" si="2"/>
        <v>29750</v>
      </c>
      <c r="W20" s="147" t="s">
        <v>226</v>
      </c>
    </row>
    <row r="21" spans="1:23" ht="15.75" x14ac:dyDescent="0.25">
      <c r="A21" s="12" t="s">
        <v>89</v>
      </c>
      <c r="B21" s="35" t="s">
        <v>85</v>
      </c>
      <c r="C21" s="21" t="s">
        <v>86</v>
      </c>
      <c r="D21" s="22" t="s">
        <v>73</v>
      </c>
      <c r="E21" s="57"/>
      <c r="F21" s="34"/>
      <c r="G21" s="30">
        <v>2500000</v>
      </c>
      <c r="H21" s="24">
        <v>1781589.77</v>
      </c>
      <c r="I21" s="25">
        <v>1064400</v>
      </c>
      <c r="J21" s="7">
        <f t="shared" ref="J21:J51" si="4">I21/U21</f>
        <v>0.55397112907950441</v>
      </c>
      <c r="K21" s="8">
        <v>7.2999999999999995E-2</v>
      </c>
      <c r="L21" s="10">
        <v>139810</v>
      </c>
      <c r="M21" s="51"/>
      <c r="N21" s="51"/>
      <c r="O21" s="51"/>
      <c r="P21" s="51"/>
      <c r="Q21" s="51"/>
      <c r="R21" s="22"/>
      <c r="S21" s="51"/>
      <c r="T21" s="22"/>
      <c r="U21" s="10">
        <f t="shared" si="1"/>
        <v>1921399.77</v>
      </c>
      <c r="V21" s="84">
        <f t="shared" si="2"/>
        <v>856999.77</v>
      </c>
      <c r="W21" s="147" t="s">
        <v>226</v>
      </c>
    </row>
    <row r="22" spans="1:23" s="282" customFormat="1" ht="15" x14ac:dyDescent="0.25">
      <c r="A22" s="192" t="s">
        <v>63</v>
      </c>
      <c r="B22" s="127" t="s">
        <v>64</v>
      </c>
      <c r="C22" s="213" t="s">
        <v>65</v>
      </c>
      <c r="D22" s="111" t="s">
        <v>14</v>
      </c>
      <c r="E22" s="112">
        <v>40186</v>
      </c>
      <c r="F22" s="192" t="s">
        <v>66</v>
      </c>
      <c r="G22" s="113">
        <v>150000</v>
      </c>
      <c r="H22" s="114">
        <v>187440</v>
      </c>
      <c r="I22" s="114">
        <v>254150</v>
      </c>
      <c r="J22" s="101">
        <f t="shared" si="4"/>
        <v>1</v>
      </c>
      <c r="K22" s="102">
        <v>0.1</v>
      </c>
      <c r="L22" s="103">
        <v>66710</v>
      </c>
      <c r="M22" s="114"/>
      <c r="N22" s="114"/>
      <c r="O22" s="114"/>
      <c r="P22" s="114"/>
      <c r="Q22" s="114">
        <v>15620</v>
      </c>
      <c r="R22" s="111">
        <v>15620</v>
      </c>
      <c r="S22" s="114">
        <v>15620</v>
      </c>
      <c r="T22" s="111">
        <v>15620</v>
      </c>
      <c r="U22" s="104">
        <f t="shared" si="1"/>
        <v>254150</v>
      </c>
      <c r="V22" s="267">
        <f t="shared" si="2"/>
        <v>0</v>
      </c>
    </row>
    <row r="23" spans="1:23" ht="15.75" x14ac:dyDescent="0.25">
      <c r="A23" s="12" t="s">
        <v>69</v>
      </c>
      <c r="B23" s="28" t="s">
        <v>70</v>
      </c>
      <c r="C23" s="21" t="s">
        <v>71</v>
      </c>
      <c r="D23" s="22" t="s">
        <v>72</v>
      </c>
      <c r="E23" s="58" t="s">
        <v>23</v>
      </c>
      <c r="F23" s="55">
        <v>40547</v>
      </c>
      <c r="G23" s="30">
        <v>1260000</v>
      </c>
      <c r="H23" s="24">
        <v>362750</v>
      </c>
      <c r="I23" s="25">
        <v>303080</v>
      </c>
      <c r="J23" s="7">
        <f t="shared" si="4"/>
        <v>0.83550654720882145</v>
      </c>
      <c r="K23" s="8"/>
      <c r="L23" s="9">
        <v>0</v>
      </c>
      <c r="M23" s="51"/>
      <c r="N23" s="51"/>
      <c r="O23" s="51"/>
      <c r="P23" s="51">
        <v>72550</v>
      </c>
      <c r="Q23" s="51"/>
      <c r="R23" s="22">
        <v>108825</v>
      </c>
      <c r="S23" s="51">
        <v>108825</v>
      </c>
      <c r="T23" s="22">
        <v>72550</v>
      </c>
      <c r="U23" s="10">
        <f t="shared" si="1"/>
        <v>362750</v>
      </c>
      <c r="V23" s="84">
        <f t="shared" si="2"/>
        <v>59670</v>
      </c>
    </row>
    <row r="24" spans="1:23" ht="15" x14ac:dyDescent="0.25">
      <c r="A24" s="192" t="s">
        <v>104</v>
      </c>
      <c r="B24" s="127" t="s">
        <v>105</v>
      </c>
      <c r="C24" s="128" t="s">
        <v>140</v>
      </c>
      <c r="D24" s="111">
        <v>0</v>
      </c>
      <c r="E24" s="193"/>
      <c r="F24" s="100"/>
      <c r="G24" s="113">
        <v>100000</v>
      </c>
      <c r="H24" s="113">
        <v>99998</v>
      </c>
      <c r="I24" s="111">
        <v>98277.524000000005</v>
      </c>
      <c r="J24" s="101">
        <f t="shared" si="4"/>
        <v>0.98279489589791802</v>
      </c>
      <c r="K24" s="102"/>
      <c r="L24" s="103"/>
      <c r="M24" s="114"/>
      <c r="N24" s="114"/>
      <c r="O24" s="114"/>
      <c r="P24" s="114"/>
      <c r="Q24" s="114"/>
      <c r="R24" s="111"/>
      <c r="S24" s="114"/>
      <c r="T24" s="111"/>
      <c r="U24" s="104">
        <f t="shared" si="1"/>
        <v>99998</v>
      </c>
      <c r="V24" s="267">
        <v>0</v>
      </c>
      <c r="W24" s="147" t="s">
        <v>226</v>
      </c>
    </row>
    <row r="25" spans="1:23" ht="15" x14ac:dyDescent="0.25">
      <c r="A25" s="56" t="s">
        <v>106</v>
      </c>
      <c r="B25" s="35" t="s">
        <v>107</v>
      </c>
      <c r="C25" s="37" t="s">
        <v>144</v>
      </c>
      <c r="D25" s="22">
        <v>90</v>
      </c>
      <c r="E25" s="60"/>
      <c r="F25" s="55"/>
      <c r="G25" s="30">
        <v>200000</v>
      </c>
      <c r="H25" s="24">
        <v>127650</v>
      </c>
      <c r="I25" s="22">
        <v>125500</v>
      </c>
      <c r="J25" s="7">
        <f t="shared" si="4"/>
        <v>0.91884174689753628</v>
      </c>
      <c r="K25" s="8">
        <v>7.0000000000000007E-2</v>
      </c>
      <c r="L25" s="9"/>
      <c r="M25" s="51"/>
      <c r="N25" s="51"/>
      <c r="O25" s="51"/>
      <c r="P25" s="51"/>
      <c r="Q25" s="51"/>
      <c r="R25" s="22"/>
      <c r="S25" s="51"/>
      <c r="T25" s="22"/>
      <c r="U25" s="10">
        <v>136585</v>
      </c>
      <c r="V25" s="84">
        <f t="shared" si="2"/>
        <v>11085</v>
      </c>
      <c r="W25" s="147" t="s">
        <v>226</v>
      </c>
    </row>
    <row r="26" spans="1:23" ht="15" x14ac:dyDescent="0.25">
      <c r="A26" s="56" t="s">
        <v>83</v>
      </c>
      <c r="B26" s="35" t="s">
        <v>110</v>
      </c>
      <c r="C26" s="37" t="s">
        <v>111</v>
      </c>
      <c r="D26" s="22" t="s">
        <v>11</v>
      </c>
      <c r="E26" s="60" t="s">
        <v>112</v>
      </c>
      <c r="F26" s="55" t="s">
        <v>113</v>
      </c>
      <c r="G26" s="30">
        <v>25000</v>
      </c>
      <c r="H26" s="24">
        <v>25000</v>
      </c>
      <c r="I26" s="22">
        <v>20150</v>
      </c>
      <c r="J26" s="7">
        <f t="shared" si="4"/>
        <v>0.80600000000000005</v>
      </c>
      <c r="K26" s="8"/>
      <c r="L26" s="9"/>
      <c r="M26" s="51"/>
      <c r="N26" s="51"/>
      <c r="O26" s="51"/>
      <c r="P26" s="51"/>
      <c r="Q26" s="51"/>
      <c r="R26" s="22"/>
      <c r="S26" s="51"/>
      <c r="T26" s="22"/>
      <c r="U26" s="10">
        <f t="shared" si="1"/>
        <v>25000</v>
      </c>
      <c r="V26" s="84">
        <v>0</v>
      </c>
      <c r="W26" s="147" t="s">
        <v>226</v>
      </c>
    </row>
    <row r="27" spans="1:23" ht="15" x14ac:dyDescent="0.25">
      <c r="A27" s="56" t="s">
        <v>166</v>
      </c>
      <c r="B27" s="35" t="s">
        <v>167</v>
      </c>
      <c r="C27" s="37" t="s">
        <v>202</v>
      </c>
      <c r="D27" s="22" t="s">
        <v>14</v>
      </c>
      <c r="E27" s="60">
        <v>40848</v>
      </c>
      <c r="F27" s="55">
        <v>41212</v>
      </c>
      <c r="G27" s="30">
        <v>200000</v>
      </c>
      <c r="H27" s="30">
        <v>205920</v>
      </c>
      <c r="I27" s="30"/>
      <c r="J27" s="7">
        <f t="shared" si="4"/>
        <v>0</v>
      </c>
      <c r="K27" s="8"/>
      <c r="L27" s="9"/>
      <c r="M27" s="51"/>
      <c r="N27" s="51"/>
      <c r="O27" s="51"/>
      <c r="P27" s="51"/>
      <c r="Q27" s="51"/>
      <c r="R27" s="22"/>
      <c r="S27" s="51"/>
      <c r="T27" s="22"/>
      <c r="U27" s="10">
        <f t="shared" si="1"/>
        <v>205920</v>
      </c>
      <c r="V27" s="84">
        <f t="shared" si="2"/>
        <v>205920</v>
      </c>
      <c r="W27" s="147" t="s">
        <v>226</v>
      </c>
    </row>
    <row r="28" spans="1:23" ht="15" x14ac:dyDescent="0.25">
      <c r="A28" s="56" t="s">
        <v>172</v>
      </c>
      <c r="B28" s="35" t="s">
        <v>173</v>
      </c>
      <c r="C28" s="37" t="s">
        <v>195</v>
      </c>
      <c r="D28" s="22" t="s">
        <v>22</v>
      </c>
      <c r="E28" s="60"/>
      <c r="F28" s="55"/>
      <c r="G28" s="30">
        <v>475000</v>
      </c>
      <c r="H28" s="30">
        <v>494813.2</v>
      </c>
      <c r="I28" s="30"/>
      <c r="J28" s="7">
        <f t="shared" si="4"/>
        <v>0</v>
      </c>
      <c r="K28" s="8"/>
      <c r="L28" s="9"/>
      <c r="M28" s="51"/>
      <c r="N28" s="51"/>
      <c r="O28" s="51"/>
      <c r="P28" s="51"/>
      <c r="Q28" s="51"/>
      <c r="R28" s="22"/>
      <c r="S28" s="51"/>
      <c r="T28" s="22"/>
      <c r="U28" s="10">
        <f t="shared" si="1"/>
        <v>494813.2</v>
      </c>
      <c r="V28" s="84">
        <f t="shared" si="2"/>
        <v>494813.2</v>
      </c>
      <c r="W28" s="147" t="s">
        <v>226</v>
      </c>
    </row>
    <row r="29" spans="1:23" ht="15" x14ac:dyDescent="0.25">
      <c r="A29" s="56" t="s">
        <v>115</v>
      </c>
      <c r="B29" s="35" t="s">
        <v>116</v>
      </c>
      <c r="C29" s="37" t="s">
        <v>117</v>
      </c>
      <c r="D29" s="22" t="s">
        <v>34</v>
      </c>
      <c r="E29" s="60">
        <v>40577</v>
      </c>
      <c r="F29" s="55" t="s">
        <v>118</v>
      </c>
      <c r="G29" s="30">
        <v>100000</v>
      </c>
      <c r="H29" s="24">
        <v>94980.800000000003</v>
      </c>
      <c r="I29" s="22">
        <v>65600</v>
      </c>
      <c r="J29" s="7">
        <f t="shared" si="4"/>
        <v>0.69066590300355435</v>
      </c>
      <c r="K29" s="8"/>
      <c r="L29" s="9"/>
      <c r="M29" s="51"/>
      <c r="N29" s="51"/>
      <c r="O29" s="51"/>
      <c r="P29" s="51"/>
      <c r="Q29" s="51"/>
      <c r="R29" s="22"/>
      <c r="S29" s="51"/>
      <c r="T29" s="22"/>
      <c r="U29" s="10">
        <f t="shared" si="1"/>
        <v>94980.800000000003</v>
      </c>
      <c r="V29" s="84">
        <f t="shared" si="2"/>
        <v>29380.800000000003</v>
      </c>
      <c r="W29" s="147" t="s">
        <v>226</v>
      </c>
    </row>
    <row r="30" spans="1:23" ht="15" x14ac:dyDescent="0.25">
      <c r="A30" s="56" t="s">
        <v>161</v>
      </c>
      <c r="B30" s="35" t="s">
        <v>162</v>
      </c>
      <c r="C30" s="37" t="s">
        <v>29</v>
      </c>
      <c r="D30" s="22">
        <v>150</v>
      </c>
      <c r="E30" s="60"/>
      <c r="F30" s="55"/>
      <c r="G30" s="30">
        <v>300000</v>
      </c>
      <c r="H30" s="24">
        <v>362000</v>
      </c>
      <c r="I30" s="22">
        <v>55500</v>
      </c>
      <c r="J30" s="7">
        <f t="shared" si="4"/>
        <v>0.14548943432135078</v>
      </c>
      <c r="K30" s="8">
        <v>5.3999999999999999E-2</v>
      </c>
      <c r="L30" s="9">
        <v>19471</v>
      </c>
      <c r="M30" s="51"/>
      <c r="N30" s="51"/>
      <c r="O30" s="51"/>
      <c r="P30" s="51"/>
      <c r="Q30" s="51"/>
      <c r="R30" s="22"/>
      <c r="S30" s="51"/>
      <c r="T30" s="22"/>
      <c r="U30" s="10">
        <f t="shared" si="1"/>
        <v>381471</v>
      </c>
      <c r="V30" s="84">
        <f t="shared" si="2"/>
        <v>325971</v>
      </c>
      <c r="W30" s="147" t="s">
        <v>226</v>
      </c>
    </row>
    <row r="31" spans="1:23" ht="15" x14ac:dyDescent="0.25">
      <c r="A31" s="192" t="s">
        <v>83</v>
      </c>
      <c r="B31" s="127" t="s">
        <v>119</v>
      </c>
      <c r="C31" s="128" t="s">
        <v>33</v>
      </c>
      <c r="D31" s="111" t="s">
        <v>13</v>
      </c>
      <c r="E31" s="193"/>
      <c r="F31" s="100"/>
      <c r="G31" s="113">
        <v>10500</v>
      </c>
      <c r="H31" s="113">
        <v>10500</v>
      </c>
      <c r="I31" s="111">
        <v>10500</v>
      </c>
      <c r="J31" s="101">
        <f t="shared" si="4"/>
        <v>1</v>
      </c>
      <c r="K31" s="102"/>
      <c r="L31" s="103"/>
      <c r="M31" s="114"/>
      <c r="N31" s="114"/>
      <c r="O31" s="114"/>
      <c r="P31" s="114"/>
      <c r="Q31" s="114"/>
      <c r="R31" s="111"/>
      <c r="S31" s="114"/>
      <c r="T31" s="111"/>
      <c r="U31" s="104">
        <f t="shared" si="1"/>
        <v>10500</v>
      </c>
      <c r="V31" s="84">
        <f t="shared" si="2"/>
        <v>0</v>
      </c>
      <c r="W31" s="147" t="s">
        <v>226</v>
      </c>
    </row>
    <row r="32" spans="1:23" ht="15" x14ac:dyDescent="0.25">
      <c r="A32" s="280" t="s">
        <v>83</v>
      </c>
      <c r="B32" s="130" t="s">
        <v>174</v>
      </c>
      <c r="C32" s="283" t="s">
        <v>176</v>
      </c>
      <c r="D32" s="117" t="s">
        <v>13</v>
      </c>
      <c r="E32" s="284"/>
      <c r="F32" s="119"/>
      <c r="G32" s="121">
        <v>40500</v>
      </c>
      <c r="H32" s="121">
        <v>40500</v>
      </c>
      <c r="I32" s="117">
        <v>40000</v>
      </c>
      <c r="J32" s="281">
        <f t="shared" si="4"/>
        <v>0.92091631173017152</v>
      </c>
      <c r="K32" s="123">
        <v>7.5200000000000003E-2</v>
      </c>
      <c r="L32" s="124"/>
      <c r="M32" s="122"/>
      <c r="N32" s="122"/>
      <c r="O32" s="122"/>
      <c r="P32" s="122"/>
      <c r="Q32" s="122"/>
      <c r="R32" s="117"/>
      <c r="S32" s="122"/>
      <c r="T32" s="117"/>
      <c r="U32" s="125">
        <v>43435</v>
      </c>
      <c r="V32" s="84">
        <f t="shared" si="2"/>
        <v>3435</v>
      </c>
      <c r="W32" s="147" t="s">
        <v>226</v>
      </c>
    </row>
    <row r="33" spans="1:23" ht="15" x14ac:dyDescent="0.25">
      <c r="A33" s="56" t="s">
        <v>159</v>
      </c>
      <c r="B33" s="35" t="s">
        <v>160</v>
      </c>
      <c r="C33" s="37" t="s">
        <v>227</v>
      </c>
      <c r="D33" s="22" t="s">
        <v>203</v>
      </c>
      <c r="E33" s="60"/>
      <c r="F33" s="55"/>
      <c r="G33" s="30">
        <v>100000</v>
      </c>
      <c r="H33" s="24">
        <v>66120</v>
      </c>
      <c r="I33" s="22">
        <v>0</v>
      </c>
      <c r="J33" s="7" t="e">
        <f t="shared" si="4"/>
        <v>#DIV/0!</v>
      </c>
      <c r="K33" s="8"/>
      <c r="L33" s="9"/>
      <c r="M33" s="51"/>
      <c r="N33" s="51"/>
      <c r="O33" s="51"/>
      <c r="P33" s="51"/>
      <c r="Q33" s="51"/>
      <c r="R33" s="22"/>
      <c r="S33" s="51"/>
      <c r="T33" s="22"/>
      <c r="U33" s="10"/>
      <c r="V33" s="84">
        <f t="shared" si="2"/>
        <v>0</v>
      </c>
    </row>
    <row r="34" spans="1:23" ht="15" x14ac:dyDescent="0.25">
      <c r="A34" s="56" t="s">
        <v>83</v>
      </c>
      <c r="B34" s="35" t="s">
        <v>243</v>
      </c>
      <c r="C34" s="37" t="s">
        <v>241</v>
      </c>
      <c r="D34" s="22" t="s">
        <v>244</v>
      </c>
      <c r="E34" s="60"/>
      <c r="F34" s="55"/>
      <c r="G34" s="30">
        <v>3200</v>
      </c>
      <c r="H34" s="24">
        <v>3200</v>
      </c>
      <c r="I34" s="22"/>
      <c r="J34" s="7"/>
      <c r="K34" s="8"/>
      <c r="L34" s="9"/>
      <c r="M34" s="51"/>
      <c r="N34" s="51"/>
      <c r="O34" s="51"/>
      <c r="P34" s="51"/>
      <c r="Q34" s="51"/>
      <c r="R34" s="22"/>
      <c r="S34" s="51"/>
      <c r="T34" s="22"/>
      <c r="U34" s="10"/>
      <c r="V34" s="84"/>
    </row>
    <row r="35" spans="1:23" ht="15" x14ac:dyDescent="0.25">
      <c r="A35" s="12" t="s">
        <v>120</v>
      </c>
      <c r="B35" s="35" t="s">
        <v>121</v>
      </c>
      <c r="C35" s="37" t="s">
        <v>195</v>
      </c>
      <c r="D35" s="22" t="s">
        <v>81</v>
      </c>
      <c r="E35" s="57"/>
      <c r="F35" s="34"/>
      <c r="G35" s="30">
        <v>600000</v>
      </c>
      <c r="H35" s="24">
        <v>677100</v>
      </c>
      <c r="I35" s="25">
        <v>83000</v>
      </c>
      <c r="J35" s="7">
        <f t="shared" si="4"/>
        <v>0.11369084309293884</v>
      </c>
      <c r="K35" s="8">
        <v>7.8E-2</v>
      </c>
      <c r="L35" s="9">
        <v>52950</v>
      </c>
      <c r="M35" s="51"/>
      <c r="N35" s="51"/>
      <c r="O35" s="51"/>
      <c r="P35" s="51"/>
      <c r="Q35" s="51"/>
      <c r="R35" s="22"/>
      <c r="S35" s="51"/>
      <c r="T35" s="22"/>
      <c r="U35" s="10">
        <f t="shared" si="1"/>
        <v>730050</v>
      </c>
      <c r="V35" s="84">
        <f t="shared" si="2"/>
        <v>647050</v>
      </c>
      <c r="W35" s="147" t="s">
        <v>226</v>
      </c>
    </row>
    <row r="36" spans="1:23" ht="15" x14ac:dyDescent="0.25">
      <c r="A36" s="12" t="s">
        <v>83</v>
      </c>
      <c r="B36" s="35" t="s">
        <v>245</v>
      </c>
      <c r="C36" s="37" t="s">
        <v>246</v>
      </c>
      <c r="D36" s="22" t="s">
        <v>73</v>
      </c>
      <c r="E36" s="57"/>
      <c r="F36" s="34"/>
      <c r="G36" s="30">
        <v>28000</v>
      </c>
      <c r="H36" s="24">
        <v>28000</v>
      </c>
      <c r="I36" s="25">
        <v>16800</v>
      </c>
      <c r="J36" s="7"/>
      <c r="K36" s="8"/>
      <c r="L36" s="9"/>
      <c r="M36" s="51"/>
      <c r="N36" s="51"/>
      <c r="O36" s="51"/>
      <c r="P36" s="51"/>
      <c r="Q36" s="51"/>
      <c r="R36" s="22"/>
      <c r="S36" s="51"/>
      <c r="T36" s="22"/>
      <c r="U36" s="10"/>
      <c r="V36" s="84"/>
    </row>
    <row r="37" spans="1:23" ht="15.75" x14ac:dyDescent="0.25">
      <c r="A37" s="115" t="s">
        <v>177</v>
      </c>
      <c r="B37" s="130" t="s">
        <v>148</v>
      </c>
      <c r="C37" s="131" t="s">
        <v>149</v>
      </c>
      <c r="D37" s="117"/>
      <c r="E37" s="132"/>
      <c r="F37" s="133"/>
      <c r="G37" s="121"/>
      <c r="H37" s="148">
        <v>43510</v>
      </c>
      <c r="I37" s="122">
        <v>38600</v>
      </c>
      <c r="J37" s="7">
        <f t="shared" si="4"/>
        <v>0.88715237876350261</v>
      </c>
      <c r="K37" s="123"/>
      <c r="L37" s="124"/>
      <c r="M37" s="122"/>
      <c r="N37" s="122"/>
      <c r="O37" s="122"/>
      <c r="P37" s="122"/>
      <c r="Q37" s="122"/>
      <c r="R37" s="117"/>
      <c r="S37" s="122"/>
      <c r="T37" s="117"/>
      <c r="U37" s="125">
        <f t="shared" si="1"/>
        <v>43510</v>
      </c>
      <c r="V37" s="84">
        <f t="shared" si="2"/>
        <v>4910</v>
      </c>
      <c r="W37" s="147" t="s">
        <v>226</v>
      </c>
    </row>
    <row r="38" spans="1:23" ht="15.75" x14ac:dyDescent="0.25">
      <c r="A38" s="115" t="s">
        <v>83</v>
      </c>
      <c r="B38" s="130" t="s">
        <v>272</v>
      </c>
      <c r="C38" s="131" t="s">
        <v>273</v>
      </c>
      <c r="D38" s="117" t="s">
        <v>11</v>
      </c>
      <c r="E38" s="132"/>
      <c r="F38" s="133"/>
      <c r="G38" s="121">
        <v>5500</v>
      </c>
      <c r="H38" s="148">
        <v>5500</v>
      </c>
      <c r="I38" s="122"/>
      <c r="J38" s="7"/>
      <c r="K38" s="123"/>
      <c r="L38" s="124"/>
      <c r="M38" s="122"/>
      <c r="N38" s="122"/>
      <c r="O38" s="122"/>
      <c r="P38" s="122"/>
      <c r="Q38" s="122"/>
      <c r="R38" s="117"/>
      <c r="S38" s="122"/>
      <c r="T38" s="117"/>
      <c r="U38" s="125"/>
      <c r="V38" s="84"/>
    </row>
    <row r="39" spans="1:23" ht="15.75" x14ac:dyDescent="0.25">
      <c r="A39" s="115" t="s">
        <v>209</v>
      </c>
      <c r="B39" s="130" t="s">
        <v>210</v>
      </c>
      <c r="C39" s="131" t="s">
        <v>92</v>
      </c>
      <c r="D39" s="117" t="s">
        <v>39</v>
      </c>
      <c r="E39" s="132"/>
      <c r="F39" s="133"/>
      <c r="G39" s="121">
        <v>85000</v>
      </c>
      <c r="H39" s="148">
        <v>82400</v>
      </c>
      <c r="I39" s="122"/>
      <c r="J39" s="7"/>
      <c r="K39" s="123">
        <v>0.22</v>
      </c>
      <c r="L39" s="124">
        <v>20200</v>
      </c>
      <c r="M39" s="122"/>
      <c r="N39" s="122"/>
      <c r="O39" s="122"/>
      <c r="P39" s="122"/>
      <c r="Q39" s="122"/>
      <c r="R39" s="117"/>
      <c r="S39" s="122"/>
      <c r="T39" s="117"/>
      <c r="U39" s="125">
        <f t="shared" si="1"/>
        <v>102600</v>
      </c>
      <c r="V39" s="84">
        <f t="shared" si="2"/>
        <v>102600</v>
      </c>
    </row>
    <row r="40" spans="1:23" ht="15.75" x14ac:dyDescent="0.25">
      <c r="A40" s="115" t="s">
        <v>237</v>
      </c>
      <c r="B40" s="130" t="s">
        <v>238</v>
      </c>
      <c r="C40" s="131" t="s">
        <v>256</v>
      </c>
      <c r="D40" s="117" t="s">
        <v>11</v>
      </c>
      <c r="E40" s="132"/>
      <c r="F40" s="133"/>
      <c r="G40" s="121">
        <v>11000</v>
      </c>
      <c r="H40" s="148"/>
      <c r="I40" s="122"/>
      <c r="J40" s="7"/>
      <c r="K40" s="123"/>
      <c r="L40" s="124"/>
      <c r="M40" s="122"/>
      <c r="N40" s="122"/>
      <c r="O40" s="122"/>
      <c r="P40" s="122"/>
      <c r="Q40" s="122"/>
      <c r="R40" s="117"/>
      <c r="S40" s="122"/>
      <c r="T40" s="117"/>
      <c r="U40" s="125"/>
      <c r="V40" s="84"/>
    </row>
    <row r="41" spans="1:23" ht="15.75" x14ac:dyDescent="0.25">
      <c r="A41" s="115" t="s">
        <v>211</v>
      </c>
      <c r="B41" s="130" t="s">
        <v>212</v>
      </c>
      <c r="C41" s="131" t="s">
        <v>231</v>
      </c>
      <c r="D41" s="117" t="s">
        <v>203</v>
      </c>
      <c r="E41" s="132"/>
      <c r="F41" s="133"/>
      <c r="G41" s="121">
        <v>250000</v>
      </c>
      <c r="H41" s="148">
        <v>234210</v>
      </c>
      <c r="I41" s="122"/>
      <c r="J41" s="7"/>
      <c r="K41" s="123"/>
      <c r="L41" s="124"/>
      <c r="M41" s="122"/>
      <c r="N41" s="122"/>
      <c r="O41" s="122"/>
      <c r="P41" s="122"/>
      <c r="Q41" s="122"/>
      <c r="R41" s="117"/>
      <c r="S41" s="122"/>
      <c r="T41" s="117"/>
      <c r="U41" s="125">
        <f t="shared" si="1"/>
        <v>234210</v>
      </c>
      <c r="V41" s="84">
        <f t="shared" si="2"/>
        <v>234210</v>
      </c>
    </row>
    <row r="42" spans="1:23" ht="15.75" x14ac:dyDescent="0.25">
      <c r="A42" s="115" t="s">
        <v>83</v>
      </c>
      <c r="B42" s="130" t="s">
        <v>216</v>
      </c>
      <c r="C42" s="131" t="s">
        <v>217</v>
      </c>
      <c r="D42" s="117" t="s">
        <v>11</v>
      </c>
      <c r="E42" s="132"/>
      <c r="F42" s="133"/>
      <c r="G42" s="121">
        <v>21600</v>
      </c>
      <c r="H42" s="148">
        <v>21600</v>
      </c>
      <c r="I42" s="122"/>
      <c r="J42" s="7">
        <v>1</v>
      </c>
      <c r="K42" s="123"/>
      <c r="L42" s="124"/>
      <c r="M42" s="122"/>
      <c r="N42" s="122"/>
      <c r="O42" s="122"/>
      <c r="P42" s="122"/>
      <c r="Q42" s="122"/>
      <c r="R42" s="117"/>
      <c r="S42" s="122"/>
      <c r="T42" s="117"/>
      <c r="U42" s="125">
        <f t="shared" si="1"/>
        <v>21600</v>
      </c>
      <c r="V42" s="84">
        <f t="shared" si="2"/>
        <v>21600</v>
      </c>
    </row>
    <row r="43" spans="1:23" ht="15.75" x14ac:dyDescent="0.25">
      <c r="A43" s="115" t="s">
        <v>252</v>
      </c>
      <c r="B43" s="130" t="s">
        <v>248</v>
      </c>
      <c r="C43" s="131" t="s">
        <v>256</v>
      </c>
      <c r="D43" s="117" t="s">
        <v>39</v>
      </c>
      <c r="E43" s="132"/>
      <c r="F43" s="133"/>
      <c r="G43" s="121">
        <v>100000</v>
      </c>
      <c r="H43" s="148"/>
      <c r="I43" s="122"/>
      <c r="J43" s="7"/>
      <c r="K43" s="123"/>
      <c r="L43" s="124"/>
      <c r="M43" s="122"/>
      <c r="N43" s="122"/>
      <c r="O43" s="122"/>
      <c r="P43" s="122"/>
      <c r="Q43" s="122"/>
      <c r="R43" s="117"/>
      <c r="S43" s="122"/>
      <c r="T43" s="117"/>
      <c r="U43" s="125"/>
      <c r="V43" s="84"/>
    </row>
    <row r="44" spans="1:23" ht="15.75" x14ac:dyDescent="0.25">
      <c r="A44" s="115" t="s">
        <v>83</v>
      </c>
      <c r="B44" s="130" t="s">
        <v>258</v>
      </c>
      <c r="C44" s="131" t="s">
        <v>259</v>
      </c>
      <c r="D44" s="117" t="s">
        <v>260</v>
      </c>
      <c r="E44" s="132"/>
      <c r="F44" s="133"/>
      <c r="G44" s="121">
        <v>800</v>
      </c>
      <c r="H44" s="148">
        <v>800</v>
      </c>
      <c r="I44" s="122"/>
      <c r="J44" s="7">
        <v>1</v>
      </c>
      <c r="K44" s="123"/>
      <c r="L44" s="124"/>
      <c r="M44" s="122"/>
      <c r="N44" s="122"/>
      <c r="O44" s="122"/>
      <c r="P44" s="122"/>
      <c r="Q44" s="122"/>
      <c r="R44" s="117"/>
      <c r="S44" s="122"/>
      <c r="T44" s="117"/>
      <c r="U44" s="125"/>
      <c r="V44" s="84"/>
    </row>
    <row r="45" spans="1:23" ht="15.75" x14ac:dyDescent="0.25">
      <c r="A45" s="115" t="s">
        <v>268</v>
      </c>
      <c r="B45" s="130" t="s">
        <v>269</v>
      </c>
      <c r="C45" s="131" t="s">
        <v>256</v>
      </c>
      <c r="D45" s="117" t="s">
        <v>11</v>
      </c>
      <c r="E45" s="132"/>
      <c r="F45" s="133"/>
      <c r="G45" s="121">
        <v>10000</v>
      </c>
      <c r="H45" s="148"/>
      <c r="I45" s="122"/>
      <c r="J45" s="7"/>
      <c r="K45" s="123"/>
      <c r="L45" s="124"/>
      <c r="M45" s="122"/>
      <c r="N45" s="122"/>
      <c r="O45" s="122"/>
      <c r="P45" s="122"/>
      <c r="Q45" s="122"/>
      <c r="R45" s="117"/>
      <c r="S45" s="122"/>
      <c r="T45" s="117"/>
      <c r="U45" s="125"/>
      <c r="V45" s="84"/>
    </row>
    <row r="46" spans="1:23" ht="15.75" x14ac:dyDescent="0.25">
      <c r="A46" s="115" t="s">
        <v>264</v>
      </c>
      <c r="B46" s="130" t="s">
        <v>265</v>
      </c>
      <c r="C46" s="131" t="s">
        <v>256</v>
      </c>
      <c r="D46" s="117"/>
      <c r="E46" s="132"/>
      <c r="F46" s="133"/>
      <c r="G46" s="121">
        <v>100000</v>
      </c>
      <c r="H46" s="148"/>
      <c r="I46" s="122"/>
      <c r="J46" s="7"/>
      <c r="K46" s="123"/>
      <c r="L46" s="124"/>
      <c r="M46" s="122"/>
      <c r="N46" s="122"/>
      <c r="O46" s="122"/>
      <c r="P46" s="122"/>
      <c r="Q46" s="122"/>
      <c r="R46" s="117"/>
      <c r="S46" s="122"/>
      <c r="T46" s="117"/>
      <c r="U46" s="125"/>
      <c r="V46" s="84"/>
    </row>
    <row r="47" spans="1:23" ht="15.75" x14ac:dyDescent="0.25">
      <c r="A47" s="115" t="s">
        <v>261</v>
      </c>
      <c r="B47" s="130" t="s">
        <v>262</v>
      </c>
      <c r="C47" s="131" t="s">
        <v>165</v>
      </c>
      <c r="D47" s="117" t="s">
        <v>263</v>
      </c>
      <c r="E47" s="132"/>
      <c r="F47" s="133"/>
      <c r="G47" s="121">
        <v>200000</v>
      </c>
      <c r="H47" s="148"/>
      <c r="I47" s="122"/>
      <c r="J47" s="7"/>
      <c r="K47" s="123"/>
      <c r="L47" s="124"/>
      <c r="M47" s="122"/>
      <c r="N47" s="122"/>
      <c r="O47" s="122"/>
      <c r="P47" s="122"/>
      <c r="Q47" s="122"/>
      <c r="R47" s="117"/>
      <c r="S47" s="122"/>
      <c r="T47" s="117"/>
      <c r="U47" s="125"/>
      <c r="V47" s="84"/>
    </row>
    <row r="48" spans="1:23" ht="15.75" x14ac:dyDescent="0.25">
      <c r="A48" s="115" t="s">
        <v>83</v>
      </c>
      <c r="B48" s="130" t="s">
        <v>266</v>
      </c>
      <c r="C48" s="131" t="s">
        <v>267</v>
      </c>
      <c r="D48" s="117"/>
      <c r="E48" s="132"/>
      <c r="F48" s="133"/>
      <c r="G48" s="121">
        <v>18000</v>
      </c>
      <c r="H48" s="148">
        <v>18000</v>
      </c>
      <c r="I48" s="122"/>
      <c r="J48" s="7"/>
      <c r="K48" s="123"/>
      <c r="L48" s="124"/>
      <c r="M48" s="122"/>
      <c r="N48" s="122"/>
      <c r="O48" s="122"/>
      <c r="P48" s="122"/>
      <c r="Q48" s="122"/>
      <c r="R48" s="117"/>
      <c r="S48" s="122"/>
      <c r="T48" s="117"/>
      <c r="U48" s="125"/>
      <c r="V48" s="84"/>
    </row>
    <row r="49" spans="1:23" ht="15.75" x14ac:dyDescent="0.25">
      <c r="A49" s="115" t="s">
        <v>213</v>
      </c>
      <c r="B49" s="130" t="s">
        <v>214</v>
      </c>
      <c r="C49" s="131" t="s">
        <v>232</v>
      </c>
      <c r="D49" s="117" t="s">
        <v>215</v>
      </c>
      <c r="E49" s="132"/>
      <c r="F49" s="133"/>
      <c r="G49" s="121">
        <v>670000</v>
      </c>
      <c r="H49" s="148">
        <v>417530</v>
      </c>
      <c r="I49" s="122"/>
      <c r="J49" s="7"/>
      <c r="K49" s="123"/>
      <c r="L49" s="124"/>
      <c r="M49" s="122"/>
      <c r="N49" s="122"/>
      <c r="O49" s="122"/>
      <c r="P49" s="122"/>
      <c r="Q49" s="122"/>
      <c r="R49" s="117"/>
      <c r="S49" s="122"/>
      <c r="T49" s="117"/>
      <c r="U49" s="125">
        <f t="shared" si="1"/>
        <v>417530</v>
      </c>
      <c r="V49" s="84">
        <f t="shared" si="2"/>
        <v>417530</v>
      </c>
    </row>
    <row r="50" spans="1:23" ht="15.75" x14ac:dyDescent="0.25">
      <c r="A50" s="115" t="s">
        <v>247</v>
      </c>
      <c r="B50" s="130" t="s">
        <v>251</v>
      </c>
      <c r="C50" s="131" t="s">
        <v>255</v>
      </c>
      <c r="D50" s="117" t="s">
        <v>39</v>
      </c>
      <c r="E50" s="132"/>
      <c r="F50" s="133"/>
      <c r="G50" s="121">
        <v>75000</v>
      </c>
      <c r="H50" s="148">
        <v>59500</v>
      </c>
      <c r="I50" s="122"/>
      <c r="J50" s="7"/>
      <c r="K50" s="123"/>
      <c r="L50" s="124"/>
      <c r="M50" s="122"/>
      <c r="N50" s="122"/>
      <c r="O50" s="122"/>
      <c r="P50" s="122"/>
      <c r="Q50" s="122"/>
      <c r="R50" s="117"/>
      <c r="S50" s="122"/>
      <c r="T50" s="117"/>
      <c r="U50" s="125"/>
      <c r="V50" s="84">
        <v>59500</v>
      </c>
    </row>
    <row r="51" spans="1:23" ht="15.75" x14ac:dyDescent="0.25">
      <c r="A51" s="115" t="s">
        <v>157</v>
      </c>
      <c r="B51" s="130" t="s">
        <v>158</v>
      </c>
      <c r="C51" s="131" t="s">
        <v>26</v>
      </c>
      <c r="D51" s="117">
        <v>75</v>
      </c>
      <c r="E51" s="132"/>
      <c r="F51" s="133"/>
      <c r="G51" s="121">
        <v>300000</v>
      </c>
      <c r="H51" s="148">
        <v>222207</v>
      </c>
      <c r="I51" s="122">
        <v>50800</v>
      </c>
      <c r="J51" s="7">
        <f t="shared" si="4"/>
        <v>0.22211825610934516</v>
      </c>
      <c r="K51" s="123">
        <v>0.03</v>
      </c>
      <c r="L51" s="124">
        <v>6500</v>
      </c>
      <c r="M51" s="122"/>
      <c r="N51" s="122"/>
      <c r="O51" s="122"/>
      <c r="P51" s="122"/>
      <c r="Q51" s="122"/>
      <c r="R51" s="117"/>
      <c r="S51" s="122"/>
      <c r="T51" s="117"/>
      <c r="U51" s="125">
        <f t="shared" si="1"/>
        <v>228707</v>
      </c>
      <c r="V51" s="84">
        <f t="shared" si="2"/>
        <v>177907</v>
      </c>
      <c r="W51" s="147" t="s">
        <v>226</v>
      </c>
    </row>
    <row r="52" spans="1:23" ht="23.25" x14ac:dyDescent="0.25">
      <c r="A52" s="194"/>
      <c r="B52" s="195"/>
      <c r="C52" s="196"/>
      <c r="D52" s="197"/>
      <c r="E52" s="198"/>
      <c r="F52" s="198"/>
      <c r="G52" s="63">
        <f>SUM(G6:G51)</f>
        <v>11152100</v>
      </c>
      <c r="H52" s="63">
        <f>SUM(H6:H51)</f>
        <v>9081969.1390000004</v>
      </c>
      <c r="I52" s="199">
        <f>SUM(I6:I51)</f>
        <v>5070637.5240000002</v>
      </c>
      <c r="J52" s="142"/>
      <c r="K52" s="200"/>
      <c r="L52" s="63">
        <f>SUM(L6:L51)</f>
        <v>797371</v>
      </c>
      <c r="M52" s="201">
        <v>1700</v>
      </c>
      <c r="N52" s="201">
        <v>2610</v>
      </c>
      <c r="O52" s="201">
        <v>382083</v>
      </c>
      <c r="P52" s="202">
        <v>759312</v>
      </c>
      <c r="Q52" s="201">
        <v>601329</v>
      </c>
      <c r="R52" s="63">
        <v>790677</v>
      </c>
      <c r="S52" s="201">
        <v>747641.5</v>
      </c>
      <c r="T52" s="63">
        <v>1794771.3489999999</v>
      </c>
      <c r="U52" s="63">
        <f>SUM(U6:U51)</f>
        <v>9675090.1390000004</v>
      </c>
      <c r="V52" s="99">
        <f>SUM(V6:V51)</f>
        <v>4625108.6390000004</v>
      </c>
    </row>
    <row r="53" spans="1:23" ht="23.25" x14ac:dyDescent="0.35">
      <c r="A53" s="203"/>
      <c r="B53" s="204"/>
      <c r="C53" s="205"/>
      <c r="D53" s="206"/>
      <c r="E53" s="207"/>
      <c r="F53" s="207"/>
      <c r="G53" s="208"/>
      <c r="H53" s="208"/>
      <c r="I53" s="209"/>
      <c r="J53" s="210"/>
      <c r="K53" s="211"/>
      <c r="L53" s="206"/>
      <c r="M53" s="208"/>
      <c r="N53" s="208"/>
      <c r="O53" s="208"/>
      <c r="P53" s="212"/>
      <c r="Q53" s="208"/>
      <c r="R53" s="209"/>
      <c r="S53" s="208"/>
      <c r="T53" s="209"/>
      <c r="U53" s="209"/>
      <c r="V53" s="189">
        <v>0</v>
      </c>
    </row>
    <row r="54" spans="1:23" ht="23.25" x14ac:dyDescent="0.35">
      <c r="A54" s="203"/>
      <c r="B54" s="204"/>
      <c r="C54" s="205"/>
      <c r="D54" s="206"/>
      <c r="E54" s="207"/>
      <c r="F54" s="207"/>
      <c r="G54" s="208"/>
      <c r="H54" s="208"/>
      <c r="I54" s="209"/>
      <c r="J54" s="210"/>
      <c r="K54" s="211"/>
      <c r="L54" s="206"/>
      <c r="M54" s="208"/>
      <c r="N54" s="208"/>
      <c r="O54" s="208"/>
      <c r="P54" s="212"/>
      <c r="Q54" s="208"/>
      <c r="R54" s="209"/>
      <c r="S54" s="208"/>
      <c r="T54" s="209"/>
      <c r="U54" s="209"/>
    </row>
    <row r="55" spans="1:23" ht="30" x14ac:dyDescent="0.2">
      <c r="A55" s="286" t="s">
        <v>74</v>
      </c>
      <c r="B55" s="286"/>
      <c r="C55" s="286"/>
      <c r="D55" s="286"/>
      <c r="E55" s="286"/>
      <c r="F55" s="286"/>
      <c r="G55" s="286"/>
      <c r="H55" s="286"/>
      <c r="I55" s="286"/>
      <c r="J55" s="286"/>
      <c r="K55" s="38"/>
      <c r="L55" s="39"/>
      <c r="M55" s="165"/>
      <c r="N55" s="165"/>
      <c r="O55" s="165"/>
      <c r="P55" s="165"/>
      <c r="Q55" s="165"/>
      <c r="R55" s="167"/>
      <c r="S55" s="165"/>
      <c r="T55" s="167"/>
      <c r="U55" s="40"/>
    </row>
    <row r="56" spans="1:23" ht="48.75" x14ac:dyDescent="0.25">
      <c r="A56" s="169" t="s">
        <v>0</v>
      </c>
      <c r="B56" s="83" t="s">
        <v>1</v>
      </c>
      <c r="C56" s="170" t="s">
        <v>2</v>
      </c>
      <c r="D56" s="171" t="s">
        <v>3</v>
      </c>
      <c r="E56" s="69" t="s">
        <v>4</v>
      </c>
      <c r="F56" s="70" t="s">
        <v>5</v>
      </c>
      <c r="G56" s="79" t="s">
        <v>12</v>
      </c>
      <c r="H56" s="77" t="s">
        <v>6</v>
      </c>
      <c r="I56" s="80" t="s">
        <v>10</v>
      </c>
      <c r="J56" s="75" t="s">
        <v>7</v>
      </c>
      <c r="K56" s="75" t="s">
        <v>8</v>
      </c>
      <c r="L56" s="76" t="s">
        <v>133</v>
      </c>
      <c r="M56" s="172">
        <v>5</v>
      </c>
      <c r="N56" s="172">
        <v>6</v>
      </c>
      <c r="O56" s="172">
        <v>7</v>
      </c>
      <c r="P56" s="172">
        <v>8</v>
      </c>
      <c r="Q56" s="172">
        <v>9</v>
      </c>
      <c r="R56" s="76">
        <v>10</v>
      </c>
      <c r="S56" s="172">
        <v>11</v>
      </c>
      <c r="T56" s="76">
        <v>12</v>
      </c>
      <c r="U56" s="81" t="s">
        <v>137</v>
      </c>
      <c r="V56" s="78" t="s">
        <v>134</v>
      </c>
    </row>
    <row r="57" spans="1:23" ht="15.75" x14ac:dyDescent="0.2">
      <c r="A57" s="271" t="s">
        <v>18</v>
      </c>
      <c r="B57" s="105" t="s">
        <v>19</v>
      </c>
      <c r="C57" s="105" t="s">
        <v>20</v>
      </c>
      <c r="D57" s="272" t="s">
        <v>21</v>
      </c>
      <c r="E57" s="273">
        <v>40182</v>
      </c>
      <c r="F57" s="106">
        <v>40185</v>
      </c>
      <c r="G57" s="107">
        <v>250000</v>
      </c>
      <c r="H57" s="108">
        <v>298000</v>
      </c>
      <c r="I57" s="129">
        <v>298000</v>
      </c>
      <c r="J57" s="134">
        <f t="shared" ref="J57:J68" si="5">I57/U57</f>
        <v>1</v>
      </c>
      <c r="K57" s="109"/>
      <c r="L57" s="110"/>
      <c r="M57" s="173"/>
      <c r="N57" s="173"/>
      <c r="O57" s="129"/>
      <c r="P57" s="129"/>
      <c r="Q57" s="129"/>
      <c r="R57" s="274"/>
      <c r="S57" s="129"/>
      <c r="T57" s="143">
        <v>298000</v>
      </c>
      <c r="U57" s="135">
        <f>H57+L57</f>
        <v>298000</v>
      </c>
      <c r="V57" s="162">
        <f t="shared" ref="V57:V72" si="6">U57-I57</f>
        <v>0</v>
      </c>
      <c r="W57" s="147" t="s">
        <v>226</v>
      </c>
    </row>
    <row r="58" spans="1:23" ht="15" x14ac:dyDescent="0.2">
      <c r="A58" s="56" t="s">
        <v>126</v>
      </c>
      <c r="B58" s="35" t="s">
        <v>127</v>
      </c>
      <c r="C58" s="190" t="s">
        <v>128</v>
      </c>
      <c r="D58" s="22" t="s">
        <v>11</v>
      </c>
      <c r="E58" s="191"/>
      <c r="F58" s="55"/>
      <c r="G58" s="30">
        <v>10000</v>
      </c>
      <c r="H58" s="31">
        <v>10027.040000000001</v>
      </c>
      <c r="I58" s="22"/>
      <c r="J58" s="16">
        <f t="shared" si="5"/>
        <v>0</v>
      </c>
      <c r="K58" s="8"/>
      <c r="L58" s="9"/>
      <c r="M58" s="51"/>
      <c r="N58" s="51"/>
      <c r="O58" s="51"/>
      <c r="P58" s="182"/>
      <c r="Q58" s="51"/>
      <c r="R58" s="22"/>
      <c r="S58" s="51"/>
      <c r="T58" s="22"/>
      <c r="U58" s="62">
        <f t="shared" ref="U58:U72" si="7">H58+L58</f>
        <v>10027.040000000001</v>
      </c>
      <c r="V58" s="163">
        <f t="shared" si="6"/>
        <v>10027.040000000001</v>
      </c>
      <c r="W58" s="147" t="s">
        <v>226</v>
      </c>
    </row>
    <row r="59" spans="1:23" ht="15" x14ac:dyDescent="0.2">
      <c r="A59" s="56" t="s">
        <v>205</v>
      </c>
      <c r="B59" s="35" t="s">
        <v>206</v>
      </c>
      <c r="C59" s="190" t="s">
        <v>207</v>
      </c>
      <c r="D59" s="22" t="s">
        <v>208</v>
      </c>
      <c r="E59" s="191"/>
      <c r="F59" s="55"/>
      <c r="G59" s="30">
        <v>50000</v>
      </c>
      <c r="H59" s="31">
        <v>61000</v>
      </c>
      <c r="I59" s="22"/>
      <c r="J59" s="16"/>
      <c r="K59" s="8"/>
      <c r="L59" s="9"/>
      <c r="M59" s="51"/>
      <c r="N59" s="51"/>
      <c r="O59" s="51"/>
      <c r="P59" s="182"/>
      <c r="Q59" s="51"/>
      <c r="R59" s="22"/>
      <c r="S59" s="51"/>
      <c r="T59" s="22"/>
      <c r="U59" s="62"/>
      <c r="V59" s="163">
        <f t="shared" si="6"/>
        <v>0</v>
      </c>
      <c r="W59" s="147" t="s">
        <v>226</v>
      </c>
    </row>
    <row r="60" spans="1:23" ht="15" x14ac:dyDescent="0.2">
      <c r="A60" s="56" t="s">
        <v>220</v>
      </c>
      <c r="B60" s="35" t="s">
        <v>221</v>
      </c>
      <c r="C60" s="190" t="s">
        <v>17</v>
      </c>
      <c r="D60" s="22" t="s">
        <v>39</v>
      </c>
      <c r="E60" s="191"/>
      <c r="F60" s="55"/>
      <c r="G60" s="30">
        <v>50000</v>
      </c>
      <c r="H60" s="31">
        <v>52350</v>
      </c>
      <c r="I60" s="22"/>
      <c r="J60" s="16"/>
      <c r="K60" s="8"/>
      <c r="L60" s="9"/>
      <c r="M60" s="51"/>
      <c r="N60" s="51"/>
      <c r="O60" s="51"/>
      <c r="P60" s="182"/>
      <c r="Q60" s="51"/>
      <c r="R60" s="22"/>
      <c r="S60" s="51"/>
      <c r="T60" s="22"/>
      <c r="U60" s="62"/>
      <c r="V60" s="163">
        <f t="shared" si="6"/>
        <v>0</v>
      </c>
    </row>
    <row r="61" spans="1:23" ht="15" x14ac:dyDescent="0.2">
      <c r="A61" s="56" t="s">
        <v>233</v>
      </c>
      <c r="B61" s="35" t="s">
        <v>234</v>
      </c>
      <c r="C61" s="190" t="s">
        <v>165</v>
      </c>
      <c r="D61" s="22" t="s">
        <v>11</v>
      </c>
      <c r="E61" s="191"/>
      <c r="F61" s="55"/>
      <c r="G61" s="285">
        <v>100000</v>
      </c>
      <c r="H61" s="31"/>
      <c r="I61" s="22"/>
      <c r="J61" s="16"/>
      <c r="K61" s="8"/>
      <c r="L61" s="9"/>
      <c r="M61" s="51"/>
      <c r="N61" s="51"/>
      <c r="O61" s="51"/>
      <c r="P61" s="182"/>
      <c r="Q61" s="51"/>
      <c r="R61" s="22"/>
      <c r="S61" s="51"/>
      <c r="T61" s="22"/>
      <c r="U61" s="62"/>
      <c r="V61" s="163"/>
    </row>
    <row r="62" spans="1:23" ht="15" x14ac:dyDescent="0.2">
      <c r="A62" s="56" t="s">
        <v>235</v>
      </c>
      <c r="B62" s="35" t="s">
        <v>236</v>
      </c>
      <c r="C62" s="190" t="s">
        <v>224</v>
      </c>
      <c r="D62" s="22" t="s">
        <v>11</v>
      </c>
      <c r="E62" s="191"/>
      <c r="F62" s="55"/>
      <c r="G62" s="285">
        <v>10000</v>
      </c>
      <c r="H62" s="31">
        <v>16420</v>
      </c>
      <c r="I62" s="22"/>
      <c r="J62" s="16"/>
      <c r="K62" s="8"/>
      <c r="L62" s="9"/>
      <c r="M62" s="51"/>
      <c r="N62" s="51"/>
      <c r="O62" s="51"/>
      <c r="P62" s="182"/>
      <c r="Q62" s="51"/>
      <c r="R62" s="22"/>
      <c r="S62" s="51"/>
      <c r="T62" s="22"/>
      <c r="U62" s="62"/>
      <c r="V62" s="163">
        <v>16420</v>
      </c>
    </row>
    <row r="63" spans="1:23" ht="15" x14ac:dyDescent="0.2">
      <c r="A63" s="56" t="s">
        <v>253</v>
      </c>
      <c r="B63" s="35" t="s">
        <v>254</v>
      </c>
      <c r="C63" s="190" t="s">
        <v>271</v>
      </c>
      <c r="D63" s="22" t="s">
        <v>11</v>
      </c>
      <c r="E63" s="191"/>
      <c r="F63" s="55"/>
      <c r="G63" s="285">
        <v>7000</v>
      </c>
      <c r="H63" s="31">
        <v>13500</v>
      </c>
      <c r="I63" s="22"/>
      <c r="J63" s="16"/>
      <c r="K63" s="8"/>
      <c r="L63" s="9"/>
      <c r="M63" s="51"/>
      <c r="N63" s="51"/>
      <c r="O63" s="51"/>
      <c r="P63" s="182"/>
      <c r="Q63" s="51"/>
      <c r="R63" s="22"/>
      <c r="S63" s="51"/>
      <c r="T63" s="22"/>
      <c r="U63" s="62"/>
      <c r="V63" s="163"/>
    </row>
    <row r="64" spans="1:23" ht="15" x14ac:dyDescent="0.2">
      <c r="A64" s="56" t="s">
        <v>124</v>
      </c>
      <c r="B64" s="35" t="s">
        <v>125</v>
      </c>
      <c r="C64" s="190" t="s">
        <v>204</v>
      </c>
      <c r="D64" s="22"/>
      <c r="E64" s="191"/>
      <c r="F64" s="55"/>
      <c r="H64" s="31"/>
      <c r="I64" s="22"/>
      <c r="J64" s="16" t="e">
        <f t="shared" si="5"/>
        <v>#DIV/0!</v>
      </c>
      <c r="K64" s="8"/>
      <c r="L64" s="9"/>
      <c r="M64" s="51"/>
      <c r="N64" s="51"/>
      <c r="O64" s="51"/>
      <c r="P64" s="182"/>
      <c r="Q64" s="51"/>
      <c r="R64" s="22"/>
      <c r="S64" s="51"/>
      <c r="T64" s="22"/>
      <c r="U64" s="62">
        <f t="shared" si="7"/>
        <v>0</v>
      </c>
      <c r="V64" s="163">
        <f t="shared" si="6"/>
        <v>0</v>
      </c>
    </row>
    <row r="65" spans="1:23" ht="15" x14ac:dyDescent="0.2">
      <c r="A65" s="56" t="s">
        <v>155</v>
      </c>
      <c r="B65" s="35" t="s">
        <v>156</v>
      </c>
      <c r="C65" s="190" t="s">
        <v>196</v>
      </c>
      <c r="D65" s="22"/>
      <c r="E65" s="191"/>
      <c r="F65" s="55"/>
      <c r="G65" s="30">
        <v>10000</v>
      </c>
      <c r="H65" s="31">
        <v>9031</v>
      </c>
      <c r="I65" s="22"/>
      <c r="J65" s="16">
        <f t="shared" si="5"/>
        <v>0</v>
      </c>
      <c r="K65" s="8"/>
      <c r="L65" s="9"/>
      <c r="M65" s="51"/>
      <c r="N65" s="51"/>
      <c r="O65" s="51"/>
      <c r="P65" s="182"/>
      <c r="Q65" s="51"/>
      <c r="R65" s="22"/>
      <c r="S65" s="51"/>
      <c r="T65" s="22"/>
      <c r="U65" s="62">
        <f t="shared" si="7"/>
        <v>9031</v>
      </c>
      <c r="V65" s="163">
        <f t="shared" si="6"/>
        <v>9031</v>
      </c>
      <c r="W65" s="147" t="s">
        <v>226</v>
      </c>
    </row>
    <row r="66" spans="1:23" ht="15" x14ac:dyDescent="0.2">
      <c r="A66" s="192" t="s">
        <v>15</v>
      </c>
      <c r="B66" s="127" t="s">
        <v>16</v>
      </c>
      <c r="C66" s="213" t="s">
        <v>17</v>
      </c>
      <c r="D66" s="111" t="s">
        <v>11</v>
      </c>
      <c r="E66" s="112">
        <v>0</v>
      </c>
      <c r="F66" s="100">
        <v>0</v>
      </c>
      <c r="G66" s="113">
        <v>25000</v>
      </c>
      <c r="H66" s="114">
        <v>30100</v>
      </c>
      <c r="I66" s="114">
        <v>37754</v>
      </c>
      <c r="J66" s="134">
        <f t="shared" si="5"/>
        <v>1</v>
      </c>
      <c r="K66" s="102">
        <v>0.247</v>
      </c>
      <c r="L66" s="103">
        <v>7654</v>
      </c>
      <c r="M66" s="114"/>
      <c r="N66" s="114"/>
      <c r="O66" s="114">
        <v>0</v>
      </c>
      <c r="P66" s="214"/>
      <c r="Q66" s="114">
        <v>0</v>
      </c>
      <c r="R66" s="111">
        <v>0</v>
      </c>
      <c r="S66" s="114">
        <v>30100</v>
      </c>
      <c r="T66" s="111">
        <v>7654</v>
      </c>
      <c r="U66" s="135">
        <f t="shared" si="7"/>
        <v>37754</v>
      </c>
      <c r="V66" s="162">
        <f t="shared" si="6"/>
        <v>0</v>
      </c>
      <c r="W66" s="147" t="s">
        <v>226</v>
      </c>
    </row>
    <row r="67" spans="1:23" ht="15" x14ac:dyDescent="0.2">
      <c r="A67" s="56" t="s">
        <v>153</v>
      </c>
      <c r="B67" s="35" t="s">
        <v>154</v>
      </c>
      <c r="C67" s="190" t="s">
        <v>197</v>
      </c>
      <c r="D67" s="22" t="s">
        <v>30</v>
      </c>
      <c r="E67" s="191"/>
      <c r="F67" s="55"/>
      <c r="G67" s="30">
        <v>70000</v>
      </c>
      <c r="H67" s="31">
        <v>53000</v>
      </c>
      <c r="I67" s="51"/>
      <c r="J67" s="16">
        <f t="shared" si="5"/>
        <v>0</v>
      </c>
      <c r="K67" s="8"/>
      <c r="L67" s="9"/>
      <c r="M67" s="51"/>
      <c r="N67" s="51"/>
      <c r="O67" s="51"/>
      <c r="P67" s="166"/>
      <c r="Q67" s="51"/>
      <c r="R67" s="22"/>
      <c r="S67" s="51"/>
      <c r="T67" s="22"/>
      <c r="U67" s="141">
        <f t="shared" si="7"/>
        <v>53000</v>
      </c>
      <c r="V67" s="233">
        <f t="shared" si="6"/>
        <v>53000</v>
      </c>
      <c r="W67" s="147" t="s">
        <v>226</v>
      </c>
    </row>
    <row r="68" spans="1:23" ht="15" x14ac:dyDescent="0.2">
      <c r="A68" s="56" t="s">
        <v>225</v>
      </c>
      <c r="B68" s="35" t="s">
        <v>152</v>
      </c>
      <c r="C68" s="190" t="s">
        <v>224</v>
      </c>
      <c r="D68" s="22">
        <v>30</v>
      </c>
      <c r="E68" s="191"/>
      <c r="F68" s="55"/>
      <c r="G68" s="30">
        <v>11000</v>
      </c>
      <c r="H68" s="31">
        <v>20085</v>
      </c>
      <c r="I68" s="51"/>
      <c r="J68" s="16">
        <f t="shared" si="5"/>
        <v>0</v>
      </c>
      <c r="K68" s="8"/>
      <c r="L68" s="9"/>
      <c r="M68" s="51"/>
      <c r="N68" s="51"/>
      <c r="O68" s="51"/>
      <c r="P68" s="166"/>
      <c r="Q68" s="51"/>
      <c r="R68" s="22"/>
      <c r="S68" s="51"/>
      <c r="T68" s="22"/>
      <c r="U68" s="62">
        <f t="shared" si="7"/>
        <v>20085</v>
      </c>
      <c r="V68" s="163">
        <f t="shared" si="6"/>
        <v>20085</v>
      </c>
      <c r="W68" s="147" t="s">
        <v>226</v>
      </c>
    </row>
    <row r="69" spans="1:23" ht="15" x14ac:dyDescent="0.2">
      <c r="A69" s="192" t="s">
        <v>122</v>
      </c>
      <c r="B69" s="127" t="s">
        <v>123</v>
      </c>
      <c r="C69" s="213" t="s">
        <v>164</v>
      </c>
      <c r="D69" s="111" t="s">
        <v>9</v>
      </c>
      <c r="E69" s="112"/>
      <c r="F69" s="100"/>
      <c r="G69" s="113">
        <v>15000</v>
      </c>
      <c r="H69" s="114">
        <v>6508</v>
      </c>
      <c r="I69" s="114">
        <v>6508</v>
      </c>
      <c r="J69" s="101"/>
      <c r="K69" s="102"/>
      <c r="L69" s="103"/>
      <c r="M69" s="114"/>
      <c r="N69" s="114"/>
      <c r="O69" s="114"/>
      <c r="P69" s="214"/>
      <c r="Q69" s="114"/>
      <c r="R69" s="111"/>
      <c r="S69" s="114"/>
      <c r="T69" s="111"/>
      <c r="U69" s="135">
        <f t="shared" si="7"/>
        <v>6508</v>
      </c>
      <c r="V69" s="162">
        <f t="shared" si="6"/>
        <v>0</v>
      </c>
    </row>
    <row r="70" spans="1:23" ht="15.75" x14ac:dyDescent="0.2">
      <c r="A70" s="85" t="s">
        <v>101</v>
      </c>
      <c r="B70" s="97" t="s">
        <v>60</v>
      </c>
      <c r="C70" s="213" t="s">
        <v>38</v>
      </c>
      <c r="D70" s="91" t="s">
        <v>40</v>
      </c>
      <c r="E70" s="88" t="s">
        <v>61</v>
      </c>
      <c r="F70" s="85" t="s">
        <v>62</v>
      </c>
      <c r="G70" s="86">
        <v>50000</v>
      </c>
      <c r="H70" s="89">
        <v>56376</v>
      </c>
      <c r="I70" s="89">
        <v>56376</v>
      </c>
      <c r="J70" s="92">
        <f>I70/U70</f>
        <v>1</v>
      </c>
      <c r="K70" s="87"/>
      <c r="L70" s="91">
        <v>0</v>
      </c>
      <c r="M70" s="98"/>
      <c r="N70" s="215"/>
      <c r="O70" s="89">
        <v>28188</v>
      </c>
      <c r="P70" s="89">
        <v>14094</v>
      </c>
      <c r="Q70" s="89">
        <v>14094</v>
      </c>
      <c r="R70" s="216"/>
      <c r="S70" s="98"/>
      <c r="T70" s="216"/>
      <c r="U70" s="95">
        <f t="shared" si="7"/>
        <v>56376</v>
      </c>
      <c r="V70" s="162">
        <f t="shared" si="6"/>
        <v>0</v>
      </c>
    </row>
    <row r="71" spans="1:23" ht="15.75" x14ac:dyDescent="0.2">
      <c r="A71" s="61" t="s">
        <v>108</v>
      </c>
      <c r="B71" s="35" t="s">
        <v>109</v>
      </c>
      <c r="C71" s="217" t="s">
        <v>204</v>
      </c>
      <c r="D71" s="44"/>
      <c r="E71" s="218"/>
      <c r="F71" s="61"/>
      <c r="G71" s="41">
        <v>50000</v>
      </c>
      <c r="H71" s="31"/>
      <c r="I71" s="42"/>
      <c r="J71" s="140" t="e">
        <f>I71/U71</f>
        <v>#DIV/0!</v>
      </c>
      <c r="K71" s="43"/>
      <c r="L71" s="44"/>
      <c r="M71" s="45"/>
      <c r="N71" s="219"/>
      <c r="O71" s="42"/>
      <c r="P71" s="42"/>
      <c r="Q71" s="42"/>
      <c r="R71" s="220"/>
      <c r="S71" s="45"/>
      <c r="T71" s="220"/>
      <c r="U71" s="62">
        <f t="shared" si="7"/>
        <v>0</v>
      </c>
      <c r="V71" s="163">
        <f t="shared" si="6"/>
        <v>0</v>
      </c>
    </row>
    <row r="72" spans="1:23" ht="15.75" x14ac:dyDescent="0.2">
      <c r="A72" s="145" t="s">
        <v>145</v>
      </c>
      <c r="B72" s="159" t="s">
        <v>146</v>
      </c>
      <c r="C72" s="221" t="s">
        <v>147</v>
      </c>
      <c r="D72" s="143"/>
      <c r="E72" s="144"/>
      <c r="F72" s="145"/>
      <c r="G72" s="107"/>
      <c r="H72" s="129">
        <v>33000</v>
      </c>
      <c r="I72" s="129">
        <v>33000</v>
      </c>
      <c r="J72" s="134">
        <f>I72/U72</f>
        <v>1</v>
      </c>
      <c r="K72" s="109"/>
      <c r="L72" s="143"/>
      <c r="M72" s="149"/>
      <c r="N72" s="222"/>
      <c r="O72" s="129"/>
      <c r="P72" s="129"/>
      <c r="Q72" s="129"/>
      <c r="R72" s="223"/>
      <c r="S72" s="149"/>
      <c r="T72" s="223"/>
      <c r="U72" s="135">
        <f t="shared" si="7"/>
        <v>33000</v>
      </c>
      <c r="V72" s="162">
        <f t="shared" si="6"/>
        <v>0</v>
      </c>
    </row>
    <row r="73" spans="1:23" ht="15.75" x14ac:dyDescent="0.25">
      <c r="A73" s="224"/>
      <c r="B73" s="195"/>
      <c r="C73" s="196"/>
      <c r="D73" s="197"/>
      <c r="E73" s="224"/>
      <c r="F73" s="224"/>
      <c r="G73" s="201">
        <v>600000</v>
      </c>
      <c r="H73" s="201">
        <f>SUM(H57:H72)</f>
        <v>659397.04</v>
      </c>
      <c r="I73" s="201">
        <f>SUM(I57:I72)</f>
        <v>431638</v>
      </c>
      <c r="J73" s="225"/>
      <c r="K73" s="200"/>
      <c r="L73" s="201">
        <f>SUM(L57:L72)</f>
        <v>7654</v>
      </c>
      <c r="M73" s="201">
        <f>SUM(M57:M72)</f>
        <v>0</v>
      </c>
      <c r="N73" s="201">
        <f>SUM(N57:N72)</f>
        <v>0</v>
      </c>
      <c r="O73" s="201">
        <f>SUM(O57:O72)</f>
        <v>28188</v>
      </c>
      <c r="P73" s="226"/>
      <c r="Q73" s="226"/>
      <c r="R73" s="63">
        <v>255000</v>
      </c>
      <c r="S73" s="63">
        <v>67710</v>
      </c>
      <c r="T73" s="63">
        <v>298000</v>
      </c>
      <c r="U73" s="201">
        <f>SUM(U57:U72)</f>
        <v>523781.04</v>
      </c>
      <c r="V73" s="64">
        <f>SUM(V57:V72)</f>
        <v>108563.04000000001</v>
      </c>
    </row>
    <row r="74" spans="1:23" ht="23.25" x14ac:dyDescent="0.35">
      <c r="A74" s="203"/>
      <c r="B74" s="204"/>
      <c r="C74" s="205"/>
      <c r="D74" s="206"/>
      <c r="E74" s="203"/>
      <c r="F74" s="203"/>
      <c r="G74" s="208"/>
      <c r="H74" s="208"/>
      <c r="I74" s="208"/>
      <c r="J74" s="210"/>
      <c r="K74" s="211"/>
      <c r="L74" s="206"/>
      <c r="M74" s="208"/>
      <c r="N74" s="208"/>
      <c r="O74" s="208"/>
      <c r="P74" s="227"/>
      <c r="Q74" s="227"/>
      <c r="R74" s="209"/>
      <c r="S74" s="209"/>
      <c r="T74" s="209"/>
      <c r="U74" s="208"/>
    </row>
    <row r="75" spans="1:23" ht="23.25" x14ac:dyDescent="0.35">
      <c r="A75" s="203"/>
      <c r="B75" s="204"/>
      <c r="C75" s="205"/>
      <c r="D75" s="206"/>
      <c r="E75" s="203"/>
      <c r="F75" s="203"/>
      <c r="G75" s="208"/>
      <c r="H75" s="208"/>
      <c r="I75" s="208"/>
      <c r="J75" s="210"/>
      <c r="K75" s="211"/>
      <c r="L75" s="206"/>
      <c r="M75" s="208"/>
      <c r="N75" s="208"/>
      <c r="O75" s="208"/>
      <c r="P75" s="227"/>
      <c r="Q75" s="227"/>
      <c r="R75" s="209"/>
      <c r="S75" s="209"/>
      <c r="T75" s="209"/>
      <c r="U75" s="208"/>
    </row>
    <row r="76" spans="1:23" ht="35.25" x14ac:dyDescent="0.5">
      <c r="A76" s="287" t="s">
        <v>99</v>
      </c>
      <c r="B76" s="287"/>
      <c r="C76" s="287"/>
      <c r="D76" s="287"/>
      <c r="E76" s="287"/>
      <c r="F76" s="287"/>
      <c r="G76" s="287"/>
      <c r="H76" s="287"/>
      <c r="I76" s="287"/>
      <c r="J76" s="287"/>
      <c r="K76" s="46"/>
      <c r="L76" s="47"/>
      <c r="M76" s="48"/>
      <c r="N76" s="48"/>
      <c r="O76" s="49"/>
      <c r="P76" s="50"/>
      <c r="Q76" s="49"/>
      <c r="R76" s="47"/>
      <c r="S76" s="50"/>
      <c r="T76" s="228"/>
      <c r="U76" s="49"/>
    </row>
    <row r="77" spans="1:23" ht="48.75" x14ac:dyDescent="0.25">
      <c r="A77" s="169" t="s">
        <v>0</v>
      </c>
      <c r="B77" s="83" t="s">
        <v>1</v>
      </c>
      <c r="C77" s="170" t="s">
        <v>2</v>
      </c>
      <c r="D77" s="171" t="s">
        <v>3</v>
      </c>
      <c r="E77" s="82" t="s">
        <v>4</v>
      </c>
      <c r="F77" s="83" t="s">
        <v>5</v>
      </c>
      <c r="G77" s="71" t="s">
        <v>12</v>
      </c>
      <c r="H77" s="72" t="s">
        <v>6</v>
      </c>
      <c r="I77" s="73" t="s">
        <v>10</v>
      </c>
      <c r="J77" s="74" t="s">
        <v>7</v>
      </c>
      <c r="K77" s="75" t="s">
        <v>8</v>
      </c>
      <c r="L77" s="76" t="s">
        <v>133</v>
      </c>
      <c r="M77" s="172">
        <v>5</v>
      </c>
      <c r="N77" s="172">
        <v>6</v>
      </c>
      <c r="O77" s="172">
        <v>7</v>
      </c>
      <c r="P77" s="172">
        <v>8</v>
      </c>
      <c r="Q77" s="172">
        <v>9</v>
      </c>
      <c r="R77" s="76">
        <v>10</v>
      </c>
      <c r="S77" s="172">
        <v>11</v>
      </c>
      <c r="T77" s="76">
        <v>12</v>
      </c>
      <c r="U77" s="81" t="s">
        <v>136</v>
      </c>
      <c r="V77" s="78" t="s">
        <v>134</v>
      </c>
    </row>
    <row r="78" spans="1:23" ht="15" x14ac:dyDescent="0.2">
      <c r="A78" s="145" t="s">
        <v>67</v>
      </c>
      <c r="B78" s="159" t="s">
        <v>87</v>
      </c>
      <c r="C78" s="221" t="s">
        <v>102</v>
      </c>
      <c r="D78" s="143" t="s">
        <v>9</v>
      </c>
      <c r="E78" s="229" t="s">
        <v>103</v>
      </c>
      <c r="F78" s="230" t="s">
        <v>114</v>
      </c>
      <c r="G78" s="107">
        <v>5000</v>
      </c>
      <c r="H78" s="129">
        <v>3205</v>
      </c>
      <c r="I78" s="143">
        <v>3205</v>
      </c>
      <c r="J78" s="134">
        <f t="shared" ref="J78:J90" si="8">I78/U78</f>
        <v>1</v>
      </c>
      <c r="K78" s="109"/>
      <c r="L78" s="110"/>
      <c r="M78" s="129"/>
      <c r="N78" s="129"/>
      <c r="O78" s="129"/>
      <c r="P78" s="129"/>
      <c r="Q78" s="129"/>
      <c r="R78" s="143"/>
      <c r="S78" s="129"/>
      <c r="T78" s="143"/>
      <c r="U78" s="135">
        <f>H78+L78</f>
        <v>3205</v>
      </c>
      <c r="V78" s="162">
        <f t="shared" ref="V78:V90" si="9">U78-I78</f>
        <v>0</v>
      </c>
    </row>
    <row r="79" spans="1:23" ht="15" x14ac:dyDescent="0.2">
      <c r="A79" s="59" t="s">
        <v>67</v>
      </c>
      <c r="B79" s="177" t="s">
        <v>151</v>
      </c>
      <c r="C79" s="178" t="s">
        <v>132</v>
      </c>
      <c r="D79" s="179">
        <v>30</v>
      </c>
      <c r="E79" s="231"/>
      <c r="F79" s="232"/>
      <c r="G79" s="32">
        <v>7000</v>
      </c>
      <c r="H79" s="33">
        <v>5220</v>
      </c>
      <c r="I79" s="179">
        <v>5220</v>
      </c>
      <c r="J79" s="16">
        <f t="shared" si="8"/>
        <v>1</v>
      </c>
      <c r="K79" s="17"/>
      <c r="L79" s="18"/>
      <c r="M79" s="181"/>
      <c r="N79" s="181"/>
      <c r="O79" s="181"/>
      <c r="P79" s="181"/>
      <c r="Q79" s="181"/>
      <c r="R79" s="179"/>
      <c r="S79" s="181"/>
      <c r="T79" s="179"/>
      <c r="U79" s="141">
        <f>H79+L79</f>
        <v>5220</v>
      </c>
      <c r="V79" s="233">
        <f t="shared" si="9"/>
        <v>0</v>
      </c>
      <c r="W79" s="147" t="s">
        <v>226</v>
      </c>
    </row>
    <row r="80" spans="1:23" ht="15" x14ac:dyDescent="0.2">
      <c r="A80" s="59" t="s">
        <v>67</v>
      </c>
      <c r="B80" s="177" t="s">
        <v>222</v>
      </c>
      <c r="C80" s="178" t="s">
        <v>223</v>
      </c>
      <c r="D80" s="179">
        <v>365</v>
      </c>
      <c r="E80" s="231">
        <v>40737</v>
      </c>
      <c r="F80" s="232">
        <v>41103</v>
      </c>
      <c r="G80" s="32">
        <v>5000</v>
      </c>
      <c r="H80" s="33">
        <v>4640</v>
      </c>
      <c r="I80" s="179">
        <v>1160</v>
      </c>
      <c r="J80" s="16"/>
      <c r="K80" s="17"/>
      <c r="L80" s="18"/>
      <c r="M80" s="181"/>
      <c r="N80" s="181"/>
      <c r="O80" s="181"/>
      <c r="P80" s="181"/>
      <c r="Q80" s="181"/>
      <c r="R80" s="179"/>
      <c r="S80" s="181"/>
      <c r="T80" s="179"/>
      <c r="U80" s="141">
        <f>H80+L80</f>
        <v>4640</v>
      </c>
      <c r="V80" s="233">
        <f t="shared" si="9"/>
        <v>3480</v>
      </c>
    </row>
    <row r="81" spans="1:23" ht="15" x14ac:dyDescent="0.2">
      <c r="A81" s="59" t="s">
        <v>67</v>
      </c>
      <c r="B81" s="177" t="s">
        <v>68</v>
      </c>
      <c r="C81" s="183" t="s">
        <v>75</v>
      </c>
      <c r="D81" s="179" t="s">
        <v>21</v>
      </c>
      <c r="E81" s="231" t="s">
        <v>76</v>
      </c>
      <c r="F81" s="232" t="s">
        <v>77</v>
      </c>
      <c r="G81" s="32">
        <v>10000</v>
      </c>
      <c r="H81" s="33">
        <v>10560</v>
      </c>
      <c r="I81" s="179">
        <v>13200</v>
      </c>
      <c r="J81" s="16">
        <f t="shared" si="8"/>
        <v>0.83385975994946304</v>
      </c>
      <c r="K81" s="17">
        <v>0.5</v>
      </c>
      <c r="L81" s="18">
        <v>5270</v>
      </c>
      <c r="M81" s="181"/>
      <c r="N81" s="181"/>
      <c r="O81" s="181"/>
      <c r="P81" s="184"/>
      <c r="Q81" s="181"/>
      <c r="R81" s="179"/>
      <c r="S81" s="181">
        <v>5280</v>
      </c>
      <c r="T81" s="179">
        <v>5280</v>
      </c>
      <c r="U81" s="62">
        <f>H81+L81</f>
        <v>15830</v>
      </c>
      <c r="V81" s="163">
        <f t="shared" si="9"/>
        <v>2630</v>
      </c>
      <c r="W81" s="147" t="s">
        <v>226</v>
      </c>
    </row>
    <row r="82" spans="1:23" ht="15" x14ac:dyDescent="0.2">
      <c r="A82" s="59" t="s">
        <v>67</v>
      </c>
      <c r="B82" s="177" t="s">
        <v>239</v>
      </c>
      <c r="C82" s="183" t="s">
        <v>223</v>
      </c>
      <c r="D82" s="179" t="s">
        <v>240</v>
      </c>
      <c r="E82" s="231"/>
      <c r="F82" s="232"/>
      <c r="G82" s="32">
        <v>5000</v>
      </c>
      <c r="H82" s="277">
        <v>2780</v>
      </c>
      <c r="I82" s="179"/>
      <c r="J82" s="16"/>
      <c r="K82" s="278"/>
      <c r="L82" s="279"/>
      <c r="M82" s="181"/>
      <c r="N82" s="182"/>
      <c r="O82" s="181"/>
      <c r="P82" s="184"/>
      <c r="Q82" s="181"/>
      <c r="R82" s="179"/>
      <c r="S82" s="181"/>
      <c r="T82" s="179"/>
      <c r="U82" s="62"/>
      <c r="V82" s="163"/>
    </row>
    <row r="83" spans="1:23" ht="15" x14ac:dyDescent="0.2">
      <c r="A83" s="59" t="s">
        <v>67</v>
      </c>
      <c r="B83" s="177" t="s">
        <v>242</v>
      </c>
      <c r="C83" s="183" t="s">
        <v>241</v>
      </c>
      <c r="D83" s="179" t="s">
        <v>230</v>
      </c>
      <c r="E83" s="231"/>
      <c r="F83" s="232"/>
      <c r="G83" s="32">
        <v>9800</v>
      </c>
      <c r="H83" s="277">
        <v>9800</v>
      </c>
      <c r="I83" s="179"/>
      <c r="J83" s="16"/>
      <c r="K83" s="278"/>
      <c r="L83" s="279"/>
      <c r="M83" s="181"/>
      <c r="N83" s="182"/>
      <c r="O83" s="181"/>
      <c r="P83" s="184"/>
      <c r="Q83" s="181"/>
      <c r="R83" s="179"/>
      <c r="S83" s="181"/>
      <c r="T83" s="179"/>
      <c r="U83" s="62"/>
      <c r="V83" s="163"/>
    </row>
    <row r="84" spans="1:23" ht="15" x14ac:dyDescent="0.2">
      <c r="A84" s="59" t="s">
        <v>67</v>
      </c>
      <c r="B84" s="177" t="s">
        <v>249</v>
      </c>
      <c r="C84" s="183" t="s">
        <v>204</v>
      </c>
      <c r="D84" s="179" t="s">
        <v>250</v>
      </c>
      <c r="E84" s="231"/>
      <c r="F84" s="232"/>
      <c r="G84" s="32">
        <v>5000</v>
      </c>
      <c r="H84" s="277"/>
      <c r="I84" s="179"/>
      <c r="J84" s="16"/>
      <c r="K84" s="278"/>
      <c r="L84" s="279"/>
      <c r="M84" s="181"/>
      <c r="N84" s="182"/>
      <c r="O84" s="181"/>
      <c r="P84" s="184"/>
      <c r="Q84" s="181"/>
      <c r="R84" s="179"/>
      <c r="S84" s="181"/>
      <c r="T84" s="179"/>
      <c r="U84" s="62"/>
      <c r="V84" s="163"/>
    </row>
    <row r="85" spans="1:23" ht="15" x14ac:dyDescent="0.2">
      <c r="A85" s="59" t="s">
        <v>67</v>
      </c>
      <c r="B85" s="177" t="s">
        <v>218</v>
      </c>
      <c r="C85" s="183" t="s">
        <v>257</v>
      </c>
      <c r="D85" s="179" t="s">
        <v>219</v>
      </c>
      <c r="E85" s="231"/>
      <c r="F85" s="232"/>
      <c r="G85" s="32">
        <v>3250</v>
      </c>
      <c r="H85" s="277">
        <v>3250</v>
      </c>
      <c r="I85" s="179"/>
      <c r="J85" s="16"/>
      <c r="K85" s="278"/>
      <c r="L85" s="279"/>
      <c r="M85" s="181"/>
      <c r="N85" s="182"/>
      <c r="O85" s="181"/>
      <c r="P85" s="184"/>
      <c r="Q85" s="181"/>
      <c r="R85" s="179"/>
      <c r="S85" s="181"/>
      <c r="T85" s="179"/>
      <c r="U85" s="62"/>
      <c r="V85" s="163"/>
    </row>
    <row r="86" spans="1:23" ht="15" x14ac:dyDescent="0.2">
      <c r="A86" s="12" t="s">
        <v>170</v>
      </c>
      <c r="B86" s="29" t="s">
        <v>171</v>
      </c>
      <c r="C86" s="54" t="s">
        <v>198</v>
      </c>
      <c r="D86" s="22"/>
      <c r="E86" s="237"/>
      <c r="F86" s="238"/>
      <c r="G86" s="30">
        <v>7000</v>
      </c>
      <c r="H86" s="24">
        <v>3638</v>
      </c>
      <c r="I86" s="51"/>
      <c r="J86" s="16">
        <f t="shared" si="8"/>
        <v>0</v>
      </c>
      <c r="K86" s="52"/>
      <c r="L86" s="53"/>
      <c r="M86" s="51"/>
      <c r="N86" s="164"/>
      <c r="O86" s="51"/>
      <c r="P86" s="51"/>
      <c r="Q86" s="51"/>
      <c r="R86" s="22"/>
      <c r="S86" s="51"/>
      <c r="T86" s="22"/>
      <c r="U86" s="62">
        <f>H86+L86</f>
        <v>3638</v>
      </c>
      <c r="V86" s="163">
        <f t="shared" si="9"/>
        <v>3638</v>
      </c>
    </row>
    <row r="87" spans="1:23" ht="15" x14ac:dyDescent="0.2">
      <c r="A87" s="12" t="s">
        <v>168</v>
      </c>
      <c r="B87" s="29" t="s">
        <v>169</v>
      </c>
      <c r="C87" s="54" t="s">
        <v>204</v>
      </c>
      <c r="D87" s="22"/>
      <c r="E87" s="237"/>
      <c r="F87" s="238"/>
      <c r="G87" s="30">
        <v>5000</v>
      </c>
      <c r="H87" s="24"/>
      <c r="I87" s="51"/>
      <c r="J87" s="16" t="e">
        <f t="shared" si="8"/>
        <v>#DIV/0!</v>
      </c>
      <c r="K87" s="52"/>
      <c r="L87" s="53"/>
      <c r="M87" s="51"/>
      <c r="N87" s="164"/>
      <c r="O87" s="51"/>
      <c r="P87" s="51"/>
      <c r="Q87" s="51"/>
      <c r="R87" s="22"/>
      <c r="S87" s="51"/>
      <c r="T87" s="22"/>
      <c r="U87" s="62"/>
      <c r="V87" s="163">
        <f t="shared" si="9"/>
        <v>0</v>
      </c>
    </row>
    <row r="88" spans="1:23" ht="15" x14ac:dyDescent="0.2">
      <c r="A88" s="12" t="s">
        <v>67</v>
      </c>
      <c r="B88" s="29" t="s">
        <v>228</v>
      </c>
      <c r="C88" s="54" t="s">
        <v>229</v>
      </c>
      <c r="D88" s="22" t="s">
        <v>230</v>
      </c>
      <c r="E88" s="237"/>
      <c r="F88" s="238"/>
      <c r="G88" s="30">
        <v>5000</v>
      </c>
      <c r="H88" s="24">
        <v>7250</v>
      </c>
      <c r="I88" s="51">
        <v>4000</v>
      </c>
      <c r="J88" s="16" t="e">
        <f t="shared" si="8"/>
        <v>#DIV/0!</v>
      </c>
      <c r="K88" s="52"/>
      <c r="L88" s="53"/>
      <c r="M88" s="51"/>
      <c r="N88" s="164"/>
      <c r="O88" s="51"/>
      <c r="P88" s="51"/>
      <c r="Q88" s="51"/>
      <c r="R88" s="22"/>
      <c r="S88" s="51"/>
      <c r="T88" s="22"/>
      <c r="U88" s="62"/>
      <c r="V88" s="163">
        <v>3250</v>
      </c>
    </row>
    <row r="89" spans="1:23" ht="15" x14ac:dyDescent="0.2">
      <c r="A89" s="12" t="s">
        <v>129</v>
      </c>
      <c r="B89" s="29" t="s">
        <v>130</v>
      </c>
      <c r="C89" s="54" t="s">
        <v>150</v>
      </c>
      <c r="D89" s="22" t="s">
        <v>11</v>
      </c>
      <c r="E89" s="237"/>
      <c r="F89" s="238"/>
      <c r="G89" s="30">
        <v>10000</v>
      </c>
      <c r="H89" s="24">
        <v>14500</v>
      </c>
      <c r="I89" s="51">
        <v>7250</v>
      </c>
      <c r="J89" s="16">
        <f t="shared" si="8"/>
        <v>0.5</v>
      </c>
      <c r="K89" s="52"/>
      <c r="L89" s="53"/>
      <c r="M89" s="51"/>
      <c r="N89" s="164"/>
      <c r="O89" s="51"/>
      <c r="P89" s="51"/>
      <c r="Q89" s="51"/>
      <c r="R89" s="22"/>
      <c r="S89" s="51"/>
      <c r="T89" s="22"/>
      <c r="U89" s="62">
        <f>H89+L89</f>
        <v>14500</v>
      </c>
      <c r="V89" s="163">
        <f t="shared" si="9"/>
        <v>7250</v>
      </c>
    </row>
    <row r="90" spans="1:23" ht="15" x14ac:dyDescent="0.2">
      <c r="A90" s="90" t="s">
        <v>67</v>
      </c>
      <c r="B90" s="90" t="s">
        <v>131</v>
      </c>
      <c r="C90" s="96" t="s">
        <v>132</v>
      </c>
      <c r="D90" s="91" t="s">
        <v>11</v>
      </c>
      <c r="E90" s="234">
        <v>40577</v>
      </c>
      <c r="F90" s="235">
        <v>40578</v>
      </c>
      <c r="G90" s="86">
        <v>15000</v>
      </c>
      <c r="H90" s="86">
        <v>18667.3</v>
      </c>
      <c r="I90" s="89">
        <v>18667.3</v>
      </c>
      <c r="J90" s="134">
        <f t="shared" si="8"/>
        <v>1</v>
      </c>
      <c r="K90" s="93"/>
      <c r="L90" s="94"/>
      <c r="M90" s="89"/>
      <c r="N90" s="236"/>
      <c r="O90" s="89"/>
      <c r="P90" s="89"/>
      <c r="Q90" s="89"/>
      <c r="R90" s="91"/>
      <c r="S90" s="89"/>
      <c r="T90" s="91"/>
      <c r="U90" s="95">
        <f>H90+L90</f>
        <v>18667.3</v>
      </c>
      <c r="V90" s="275">
        <f t="shared" si="9"/>
        <v>0</v>
      </c>
    </row>
    <row r="91" spans="1:23" ht="20.25" x14ac:dyDescent="0.3">
      <c r="A91" s="239"/>
      <c r="B91" s="240"/>
      <c r="C91" s="241"/>
      <c r="D91" s="242"/>
      <c r="E91" s="239"/>
      <c r="F91" s="239"/>
      <c r="G91" s="243">
        <f>SUM(G78:G90)</f>
        <v>92050</v>
      </c>
      <c r="H91" s="243">
        <f>SUM(H78:H90)</f>
        <v>83510.3</v>
      </c>
      <c r="I91" s="243">
        <f>SUM(I78:I90)</f>
        <v>52702.3</v>
      </c>
      <c r="J91" s="244"/>
      <c r="K91" s="245"/>
      <c r="L91" s="243">
        <f>SUM(L78:L90)</f>
        <v>5270</v>
      </c>
      <c r="M91" s="246">
        <v>0</v>
      </c>
      <c r="N91" s="246">
        <v>0</v>
      </c>
      <c r="O91" s="247">
        <v>0</v>
      </c>
      <c r="P91" s="248">
        <v>0</v>
      </c>
      <c r="Q91" s="247">
        <v>0</v>
      </c>
      <c r="R91" s="249">
        <v>0</v>
      </c>
      <c r="S91" s="248">
        <v>5280</v>
      </c>
      <c r="T91" s="249">
        <v>5280</v>
      </c>
      <c r="U91" s="243">
        <f>SUM(U78:U90)</f>
        <v>65700.3</v>
      </c>
      <c r="V91" s="64">
        <f>SUM(V78:V90)</f>
        <v>20248</v>
      </c>
    </row>
    <row r="93" spans="1:23" ht="25.5" customHeight="1" x14ac:dyDescent="0.25">
      <c r="B93" s="65" t="s">
        <v>135</v>
      </c>
      <c r="C93" s="250"/>
      <c r="D93" s="250"/>
      <c r="E93" s="250"/>
      <c r="F93" s="250"/>
      <c r="G93" s="66">
        <f>G52+G73+G91</f>
        <v>11844150</v>
      </c>
      <c r="H93" s="137">
        <f>H52+H73+H91</f>
        <v>9824876.4790000021</v>
      </c>
      <c r="I93" s="67">
        <f>I52+I73+I91</f>
        <v>5554977.824</v>
      </c>
      <c r="J93" s="250"/>
      <c r="K93" s="250"/>
      <c r="L93" s="68">
        <f>L52+L73+L91</f>
        <v>810295</v>
      </c>
      <c r="M93" s="250"/>
      <c r="N93" s="250"/>
      <c r="O93" s="250"/>
      <c r="P93" s="250"/>
      <c r="Q93" s="250"/>
      <c r="R93" s="250"/>
      <c r="S93" s="250"/>
      <c r="T93" s="250"/>
      <c r="U93" s="68">
        <f>U52+U73+U91</f>
        <v>10264571.479</v>
      </c>
      <c r="V93" s="68">
        <f>V52+V73+V91</f>
        <v>4753919.6790000005</v>
      </c>
    </row>
    <row r="99" spans="2:21" ht="18" x14ac:dyDescent="0.25">
      <c r="B99" s="138" t="s">
        <v>199</v>
      </c>
      <c r="F99" s="138" t="s">
        <v>200</v>
      </c>
      <c r="U99" s="276" t="s">
        <v>201</v>
      </c>
    </row>
    <row r="100" spans="2:21" x14ac:dyDescent="0.2">
      <c r="F100" s="147" t="s">
        <v>139</v>
      </c>
    </row>
  </sheetData>
  <mergeCells count="3">
    <mergeCell ref="A55:J55"/>
    <mergeCell ref="A76:J76"/>
    <mergeCell ref="A1:L2"/>
  </mergeCells>
  <phoneticPr fontId="15" type="noConversion"/>
  <pageMargins left="0.75" right="0.75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workbookViewId="0">
      <selection activeCell="C11" sqref="C11"/>
    </sheetView>
  </sheetViews>
  <sheetFormatPr defaultRowHeight="12.75" x14ac:dyDescent="0.2"/>
  <cols>
    <col min="1" max="1" width="31" customWidth="1"/>
    <col min="2" max="2" width="11.28515625" customWidth="1"/>
    <col min="3" max="3" width="21.28515625" customWidth="1"/>
    <col min="4" max="4" width="29.7109375" customWidth="1"/>
    <col min="5" max="5" width="14.140625" customWidth="1"/>
  </cols>
  <sheetData>
    <row r="1" spans="1:6" ht="29.25" customHeight="1" x14ac:dyDescent="0.2">
      <c r="A1" s="256" t="s">
        <v>1</v>
      </c>
      <c r="B1" s="256" t="s">
        <v>179</v>
      </c>
      <c r="C1" s="256" t="s">
        <v>180</v>
      </c>
      <c r="D1" s="256" t="s">
        <v>181</v>
      </c>
      <c r="E1" s="147" t="s">
        <v>192</v>
      </c>
    </row>
    <row r="2" spans="1:6" ht="46.5" customHeight="1" x14ac:dyDescent="0.25">
      <c r="A2" s="6" t="s">
        <v>91</v>
      </c>
      <c r="B2" s="84">
        <v>14300</v>
      </c>
      <c r="C2" s="257" t="s">
        <v>182</v>
      </c>
      <c r="D2" s="253">
        <v>586000</v>
      </c>
      <c r="E2" s="258">
        <v>731005.3</v>
      </c>
      <c r="F2" s="258"/>
    </row>
    <row r="3" spans="1:6" ht="37.5" customHeight="1" x14ac:dyDescent="0.25">
      <c r="A3" s="11" t="s">
        <v>27</v>
      </c>
      <c r="B3" s="84">
        <v>386166</v>
      </c>
      <c r="C3" s="257" t="s">
        <v>183</v>
      </c>
      <c r="D3" s="253">
        <v>11213000</v>
      </c>
      <c r="E3" s="258">
        <f>B3+B5+B7+B18</f>
        <v>625648.5</v>
      </c>
    </row>
    <row r="4" spans="1:6" ht="27.75" customHeight="1" x14ac:dyDescent="0.25">
      <c r="A4" s="255" t="s">
        <v>175</v>
      </c>
      <c r="B4" s="84">
        <v>71199.999000000011</v>
      </c>
      <c r="C4" s="257" t="s">
        <v>184</v>
      </c>
      <c r="D4" s="253">
        <v>754000</v>
      </c>
      <c r="E4" s="258">
        <f>B4+B6</f>
        <v>100055.99900000001</v>
      </c>
    </row>
    <row r="5" spans="1:6" ht="15" x14ac:dyDescent="0.25">
      <c r="A5" s="115" t="s">
        <v>32</v>
      </c>
      <c r="B5" s="84">
        <v>24318.5</v>
      </c>
      <c r="C5" s="257" t="s">
        <v>183</v>
      </c>
      <c r="D5" s="253">
        <v>11213000</v>
      </c>
    </row>
    <row r="6" spans="1:6" ht="15" x14ac:dyDescent="0.25">
      <c r="A6" s="35" t="s">
        <v>80</v>
      </c>
      <c r="B6" s="84">
        <v>28856</v>
      </c>
      <c r="C6" s="257" t="s">
        <v>184</v>
      </c>
      <c r="D6" s="253">
        <v>754000</v>
      </c>
    </row>
    <row r="7" spans="1:6" ht="15" x14ac:dyDescent="0.25">
      <c r="A7" s="35" t="s">
        <v>36</v>
      </c>
      <c r="B7" s="84">
        <v>208564</v>
      </c>
      <c r="C7" s="257" t="s">
        <v>183</v>
      </c>
      <c r="D7" s="253">
        <v>11213000</v>
      </c>
    </row>
    <row r="8" spans="1:6" ht="15" x14ac:dyDescent="0.25">
      <c r="A8" s="35" t="s">
        <v>142</v>
      </c>
      <c r="B8" s="84">
        <v>287974.5</v>
      </c>
      <c r="C8" s="257" t="s">
        <v>182</v>
      </c>
      <c r="D8" s="253">
        <v>586000</v>
      </c>
    </row>
    <row r="9" spans="1:6" ht="35.25" customHeight="1" x14ac:dyDescent="0.25">
      <c r="A9" s="252" t="s">
        <v>37</v>
      </c>
      <c r="B9" s="84">
        <v>64986.200000000012</v>
      </c>
      <c r="C9" s="257" t="s">
        <v>191</v>
      </c>
      <c r="D9" s="253">
        <v>241000</v>
      </c>
      <c r="E9" s="258">
        <f>B9+B28+B31</f>
        <v>82263.200000000012</v>
      </c>
    </row>
    <row r="10" spans="1:6" ht="15" x14ac:dyDescent="0.25">
      <c r="A10" s="29" t="s">
        <v>43</v>
      </c>
      <c r="B10" s="84">
        <v>72078</v>
      </c>
      <c r="C10" s="253"/>
      <c r="D10" s="253"/>
    </row>
    <row r="11" spans="1:6" ht="15" x14ac:dyDescent="0.25">
      <c r="A11" s="35" t="s">
        <v>47</v>
      </c>
      <c r="B11" s="84">
        <v>54037</v>
      </c>
      <c r="C11" s="257" t="s">
        <v>194</v>
      </c>
      <c r="D11" s="253">
        <v>750000</v>
      </c>
    </row>
    <row r="12" spans="1:6" ht="22.5" customHeight="1" x14ac:dyDescent="0.25">
      <c r="A12" s="11" t="s">
        <v>84</v>
      </c>
      <c r="B12" s="84">
        <v>12201.669999999998</v>
      </c>
      <c r="C12" s="257" t="s">
        <v>187</v>
      </c>
      <c r="D12" s="253">
        <v>75000</v>
      </c>
    </row>
    <row r="13" spans="1:6" ht="29.25" customHeight="1" x14ac:dyDescent="0.25">
      <c r="A13" s="11" t="s">
        <v>56</v>
      </c>
      <c r="B13" s="84">
        <v>29750</v>
      </c>
      <c r="C13" s="257" t="s">
        <v>186</v>
      </c>
      <c r="D13" s="253">
        <v>615000</v>
      </c>
      <c r="E13" s="258">
        <f>B13+B16</f>
        <v>89420</v>
      </c>
    </row>
    <row r="14" spans="1:6" ht="15" x14ac:dyDescent="0.25">
      <c r="A14" s="35" t="s">
        <v>85</v>
      </c>
      <c r="B14" s="84">
        <v>817189.77</v>
      </c>
      <c r="C14" s="257" t="s">
        <v>193</v>
      </c>
      <c r="D14" s="253"/>
    </row>
    <row r="15" spans="1:6" ht="15" x14ac:dyDescent="0.25">
      <c r="A15" s="35" t="s">
        <v>64</v>
      </c>
      <c r="B15" s="84">
        <v>30840</v>
      </c>
      <c r="C15" s="253">
        <v>211</v>
      </c>
      <c r="D15" s="253"/>
    </row>
    <row r="16" spans="1:6" ht="15.75" x14ac:dyDescent="0.25">
      <c r="A16" s="28" t="s">
        <v>70</v>
      </c>
      <c r="B16" s="84">
        <v>59670</v>
      </c>
      <c r="C16" s="257" t="s">
        <v>186</v>
      </c>
      <c r="D16" s="253">
        <v>615000</v>
      </c>
    </row>
    <row r="17" spans="1:4" ht="15" x14ac:dyDescent="0.25">
      <c r="A17" s="35" t="s">
        <v>107</v>
      </c>
      <c r="B17" s="84">
        <v>23350</v>
      </c>
      <c r="C17" s="257" t="s">
        <v>182</v>
      </c>
      <c r="D17" s="253">
        <v>586000</v>
      </c>
    </row>
    <row r="18" spans="1:4" ht="15" x14ac:dyDescent="0.25">
      <c r="A18" s="35" t="s">
        <v>110</v>
      </c>
      <c r="B18" s="84">
        <v>6600</v>
      </c>
      <c r="C18" s="257" t="s">
        <v>183</v>
      </c>
      <c r="D18" s="253">
        <v>11213000</v>
      </c>
    </row>
    <row r="19" spans="1:4" ht="15" x14ac:dyDescent="0.25">
      <c r="A19" s="35" t="s">
        <v>167</v>
      </c>
      <c r="B19" s="84">
        <v>0</v>
      </c>
      <c r="C19" s="257" t="s">
        <v>188</v>
      </c>
      <c r="D19" s="253"/>
    </row>
    <row r="20" spans="1:4" ht="15" x14ac:dyDescent="0.25">
      <c r="A20" s="35" t="s">
        <v>173</v>
      </c>
      <c r="B20" s="84">
        <v>0</v>
      </c>
      <c r="C20" s="257" t="s">
        <v>188</v>
      </c>
      <c r="D20" s="253"/>
    </row>
    <row r="21" spans="1:4" ht="15" x14ac:dyDescent="0.25">
      <c r="A21" s="35" t="s">
        <v>116</v>
      </c>
      <c r="B21" s="84">
        <v>43380.800000000003</v>
      </c>
      <c r="C21" s="257" t="s">
        <v>182</v>
      </c>
      <c r="D21" s="253">
        <v>586000</v>
      </c>
    </row>
    <row r="22" spans="1:4" ht="15" x14ac:dyDescent="0.25">
      <c r="A22" s="35" t="s">
        <v>162</v>
      </c>
      <c r="B22" s="84">
        <v>362000</v>
      </c>
      <c r="C22" s="257" t="s">
        <v>182</v>
      </c>
      <c r="D22" s="253">
        <v>586000</v>
      </c>
    </row>
    <row r="23" spans="1:4" ht="15" x14ac:dyDescent="0.25">
      <c r="A23" s="35" t="s">
        <v>160</v>
      </c>
      <c r="B23" s="84">
        <v>0</v>
      </c>
      <c r="C23" s="257" t="s">
        <v>188</v>
      </c>
      <c r="D23" s="253"/>
    </row>
    <row r="24" spans="1:4" ht="15" x14ac:dyDescent="0.25">
      <c r="A24" s="35" t="s">
        <v>121</v>
      </c>
      <c r="B24" s="84">
        <v>0</v>
      </c>
      <c r="C24" s="257" t="s">
        <v>188</v>
      </c>
      <c r="D24" s="253"/>
    </row>
    <row r="25" spans="1:4" ht="15" x14ac:dyDescent="0.25">
      <c r="A25" s="130" t="s">
        <v>148</v>
      </c>
      <c r="B25" s="84">
        <v>4910</v>
      </c>
      <c r="C25" s="253"/>
      <c r="D25" s="253"/>
    </row>
    <row r="26" spans="1:4" ht="15" x14ac:dyDescent="0.25">
      <c r="A26" s="130" t="s">
        <v>158</v>
      </c>
      <c r="B26" s="84">
        <v>222207</v>
      </c>
      <c r="C26" s="257" t="s">
        <v>189</v>
      </c>
      <c r="D26" s="253"/>
    </row>
    <row r="27" spans="1:4" ht="15.75" x14ac:dyDescent="0.2">
      <c r="A27" s="252" t="s">
        <v>19</v>
      </c>
      <c r="B27" s="253">
        <v>170000</v>
      </c>
      <c r="C27" s="257" t="s">
        <v>190</v>
      </c>
      <c r="D27" s="253"/>
    </row>
    <row r="28" spans="1:4" x14ac:dyDescent="0.2">
      <c r="A28" s="35" t="s">
        <v>127</v>
      </c>
      <c r="B28" s="253">
        <v>10027</v>
      </c>
      <c r="C28" s="257" t="s">
        <v>191</v>
      </c>
      <c r="D28" s="253">
        <v>241000</v>
      </c>
    </row>
    <row r="29" spans="1:4" x14ac:dyDescent="0.2">
      <c r="A29" s="35" t="s">
        <v>151</v>
      </c>
      <c r="B29" s="253">
        <v>4500</v>
      </c>
      <c r="C29" s="253"/>
      <c r="D29" s="253"/>
    </row>
    <row r="30" spans="1:4" x14ac:dyDescent="0.2">
      <c r="A30" s="35" t="s">
        <v>68</v>
      </c>
      <c r="B30" s="253">
        <v>5140</v>
      </c>
      <c r="C30" s="257" t="s">
        <v>185</v>
      </c>
      <c r="D30" s="253"/>
    </row>
    <row r="31" spans="1:4" ht="15" x14ac:dyDescent="0.2">
      <c r="A31" s="29" t="s">
        <v>130</v>
      </c>
      <c r="B31" s="253">
        <v>7250</v>
      </c>
      <c r="C31" s="257" t="s">
        <v>191</v>
      </c>
      <c r="D31" s="253">
        <v>241000</v>
      </c>
    </row>
    <row r="32" spans="1:4" x14ac:dyDescent="0.2">
      <c r="A32" s="253" t="s">
        <v>178</v>
      </c>
      <c r="B32" s="254">
        <f>SUM(B2:B31)</f>
        <v>3021496.4389999998</v>
      </c>
      <c r="C32" s="253"/>
      <c r="D32" s="253"/>
    </row>
  </sheetData>
  <phoneticPr fontId="1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dafallah.salameen</dc:creator>
  <cp:lastModifiedBy>Nahar E. Rawadieh</cp:lastModifiedBy>
  <cp:lastPrinted>2011-10-20T07:04:50Z</cp:lastPrinted>
  <dcterms:created xsi:type="dcterms:W3CDTF">2011-04-06T09:31:02Z</dcterms:created>
  <dcterms:modified xsi:type="dcterms:W3CDTF">2012-03-08T06:41:25Z</dcterms:modified>
</cp:coreProperties>
</file>